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mc:AlternateContent xmlns:mc="http://schemas.openxmlformats.org/markup-compatibility/2006">
    <mc:Choice Requires="x15">
      <x15ac:absPath xmlns:x15ac="http://schemas.microsoft.com/office/spreadsheetml/2010/11/ac" url="C:\Users\HNChen\Desktop\_BPEA 23jun\"/>
    </mc:Choice>
  </mc:AlternateContent>
  <xr:revisionPtr revIDLastSave="0" documentId="13_ncr:1_{664035D8-07B4-4CB2-92C6-BD3BA42F9D57}" xr6:coauthVersionLast="47" xr6:coauthVersionMax="47" xr10:uidLastSave="{00000000-0000-0000-0000-000000000000}"/>
  <bookViews>
    <workbookView xWindow="-110" yWindow="-110" windowWidth="19420" windowHeight="10300" tabRatio="764" activeTab="1" xr2:uid="{00000000-000D-0000-FFFF-FFFF00000000}"/>
  </bookViews>
  <sheets>
    <sheet name="OUTPUT&gt;" sheetId="3" r:id="rId1"/>
    <sheet name="Table 1" sheetId="4" r:id="rId2"/>
    <sheet name="new table 2 " sheetId="13" r:id="rId3"/>
    <sheet name="new table 3 " sheetId="15" r:id="rId4"/>
    <sheet name="Table A1" sheetId="8" r:id="rId5"/>
    <sheet name="Table A2" sheetId="16" r:id="rId6"/>
    <sheet name="Table A3" sheetId="23" r:id="rId7"/>
    <sheet name="LEGACY&gt;" sheetId="20" r:id="rId8"/>
    <sheet name="Table X2 Deep" sheetId="6" r:id="rId9"/>
    <sheet name="RAW&gt;" sheetId="1" r:id="rId10"/>
    <sheet name="r.Table 1" sheetId="2" r:id="rId11"/>
    <sheet name="r.Table 2" sheetId="5" r:id="rId12"/>
    <sheet name="r.Table A1" sheetId="7" r:id="rId13"/>
    <sheet name="r.Table 3" sheetId="18" r:id="rId14"/>
    <sheet name="r.Table T" sheetId="17" r:id="rId15"/>
    <sheet name="r.AVeh" sheetId="22" r:id="rId16"/>
    <sheet name="r.Table X2" sheetId="24" r:id="rId17"/>
    <sheet name="r.Table 3new" sheetId="2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2" i="6" l="1"/>
  <c r="D12" i="6"/>
  <c r="C12" i="6"/>
  <c r="E11" i="6"/>
  <c r="D11" i="6"/>
  <c r="C11" i="6"/>
  <c r="B10" i="6"/>
  <c r="E9" i="6"/>
  <c r="D9" i="6"/>
  <c r="C9" i="6"/>
  <c r="E8" i="6"/>
  <c r="D8" i="6"/>
  <c r="C8" i="6"/>
  <c r="B7" i="6"/>
  <c r="E6" i="6"/>
  <c r="D6" i="6"/>
  <c r="C6" i="6"/>
  <c r="E5" i="6"/>
  <c r="D5" i="6"/>
  <c r="C5" i="6"/>
  <c r="B4" i="6"/>
  <c r="E3" i="6"/>
  <c r="D3" i="6"/>
  <c r="C3" i="6"/>
  <c r="B3" i="6"/>
  <c r="B16" i="23"/>
  <c r="B15" i="23"/>
  <c r="B14" i="23"/>
  <c r="B13" i="23"/>
  <c r="B10" i="23"/>
  <c r="B9" i="23"/>
  <c r="B8" i="23"/>
  <c r="B7" i="23"/>
  <c r="B6" i="23"/>
  <c r="B5" i="23"/>
  <c r="D37" i="8"/>
  <c r="C37" i="8"/>
  <c r="B37" i="8"/>
  <c r="D36" i="8"/>
  <c r="C36" i="8"/>
  <c r="B36" i="8"/>
  <c r="D35" i="8"/>
  <c r="C35" i="8"/>
  <c r="B35" i="8"/>
  <c r="D34" i="8"/>
  <c r="C34" i="8"/>
  <c r="B34" i="8"/>
  <c r="D32" i="8"/>
  <c r="C32" i="8"/>
  <c r="B32" i="8"/>
  <c r="D31" i="8"/>
  <c r="C31" i="8"/>
  <c r="B31" i="8"/>
  <c r="D30" i="8"/>
  <c r="C30" i="8"/>
  <c r="B30" i="8"/>
  <c r="D28" i="8"/>
  <c r="C28" i="8"/>
  <c r="B28" i="8"/>
  <c r="D27" i="8"/>
  <c r="C27" i="8"/>
  <c r="B27" i="8"/>
  <c r="D26" i="8"/>
  <c r="C26" i="8"/>
  <c r="B26" i="8"/>
  <c r="D25" i="8"/>
  <c r="C25" i="8"/>
  <c r="B25" i="8"/>
  <c r="D24" i="8"/>
  <c r="C24" i="8"/>
  <c r="B24" i="8"/>
  <c r="D23" i="8"/>
  <c r="C23" i="8"/>
  <c r="B23" i="8"/>
  <c r="D22" i="8"/>
  <c r="C22" i="8"/>
  <c r="B22" i="8"/>
  <c r="D19" i="8"/>
  <c r="C19" i="8"/>
  <c r="B19" i="8"/>
  <c r="D18" i="8"/>
  <c r="C18" i="8"/>
  <c r="B18" i="8"/>
  <c r="D17" i="8"/>
  <c r="C17" i="8"/>
  <c r="B17" i="8"/>
  <c r="D16" i="8"/>
  <c r="C16" i="8"/>
  <c r="B16" i="8"/>
  <c r="D15" i="8"/>
  <c r="C15" i="8"/>
  <c r="B15" i="8"/>
  <c r="D13" i="8"/>
  <c r="C13" i="8"/>
  <c r="B13" i="8"/>
  <c r="D12" i="8"/>
  <c r="C12" i="8"/>
  <c r="B12" i="8"/>
  <c r="D11" i="8"/>
  <c r="C11" i="8"/>
  <c r="B11" i="8"/>
  <c r="D10" i="8"/>
  <c r="C10" i="8"/>
  <c r="B10" i="8"/>
  <c r="D9" i="8"/>
  <c r="C9" i="8"/>
  <c r="B9" i="8"/>
  <c r="D6" i="8"/>
  <c r="C6" i="8"/>
  <c r="B6" i="8"/>
  <c r="D5" i="8"/>
  <c r="C5" i="8"/>
  <c r="B5" i="8"/>
  <c r="D3" i="8"/>
  <c r="C3" i="8"/>
  <c r="B3" i="8"/>
  <c r="E37" i="15"/>
  <c r="D37" i="15"/>
  <c r="C37" i="15"/>
  <c r="E36" i="15"/>
  <c r="D36" i="15"/>
  <c r="C36" i="15"/>
  <c r="B36" i="15"/>
  <c r="E35" i="15"/>
  <c r="D35" i="15"/>
  <c r="C35" i="15"/>
  <c r="B35" i="15"/>
  <c r="E34" i="15"/>
  <c r="D34" i="15"/>
  <c r="C34" i="15"/>
  <c r="B34" i="15"/>
  <c r="E33" i="15"/>
  <c r="D33" i="15"/>
  <c r="C33" i="15"/>
  <c r="B33" i="15"/>
  <c r="E32" i="15"/>
  <c r="D32" i="15"/>
  <c r="C32" i="15"/>
  <c r="B32" i="15"/>
  <c r="E30" i="15"/>
  <c r="D30" i="15"/>
  <c r="C30" i="15"/>
  <c r="B30" i="15"/>
  <c r="E29" i="15"/>
  <c r="D29" i="15"/>
  <c r="C29" i="15"/>
  <c r="B29" i="15"/>
  <c r="E28" i="15"/>
  <c r="D28" i="15"/>
  <c r="C28" i="15"/>
  <c r="B28" i="15"/>
  <c r="E25" i="15"/>
  <c r="D25" i="15"/>
  <c r="C25" i="15"/>
  <c r="B25" i="15"/>
  <c r="E24" i="15"/>
  <c r="D24" i="15"/>
  <c r="C24" i="15"/>
  <c r="B24" i="15"/>
  <c r="E23" i="15"/>
  <c r="D23" i="15"/>
  <c r="C23" i="15"/>
  <c r="B23" i="15"/>
  <c r="E22" i="15"/>
  <c r="D22" i="15"/>
  <c r="C22" i="15"/>
  <c r="B22" i="15"/>
  <c r="E21" i="15"/>
  <c r="D21" i="15"/>
  <c r="C21" i="15"/>
  <c r="B21" i="15"/>
  <c r="E19" i="15"/>
  <c r="D19" i="15"/>
  <c r="C19" i="15"/>
  <c r="B19" i="15"/>
  <c r="E18" i="15"/>
  <c r="D18" i="15"/>
  <c r="C18" i="15"/>
  <c r="B18" i="15"/>
  <c r="E17" i="15"/>
  <c r="D17" i="15"/>
  <c r="C17" i="15"/>
  <c r="B17" i="15"/>
  <c r="E14" i="15"/>
  <c r="D14" i="15"/>
  <c r="C14" i="15"/>
  <c r="B14" i="15"/>
  <c r="E13" i="15"/>
  <c r="D13" i="15"/>
  <c r="C13" i="15"/>
  <c r="B13" i="15"/>
  <c r="E12" i="15"/>
  <c r="D12" i="15"/>
  <c r="C12" i="15"/>
  <c r="B12" i="15"/>
  <c r="E11" i="15"/>
  <c r="D11" i="15"/>
  <c r="C11" i="15"/>
  <c r="B11" i="15"/>
  <c r="E10" i="15"/>
  <c r="D10" i="15"/>
  <c r="C10" i="15"/>
  <c r="B10" i="15"/>
  <c r="E8" i="15"/>
  <c r="D8" i="15"/>
  <c r="C8" i="15"/>
  <c r="B8" i="15"/>
  <c r="E7" i="15"/>
  <c r="D7" i="15"/>
  <c r="C7" i="15"/>
  <c r="B7" i="15"/>
  <c r="E6" i="15"/>
  <c r="D6" i="15"/>
  <c r="C6" i="15"/>
  <c r="B6" i="15"/>
  <c r="F23" i="13"/>
  <c r="E23" i="13"/>
  <c r="D23" i="13"/>
  <c r="C23" i="13"/>
  <c r="B23" i="13"/>
  <c r="F22" i="13"/>
  <c r="E22" i="13"/>
  <c r="D22" i="13"/>
  <c r="C22" i="13"/>
  <c r="B22" i="13"/>
  <c r="F21" i="13"/>
  <c r="E21" i="13"/>
  <c r="D21" i="13"/>
  <c r="C21" i="13"/>
  <c r="B21" i="13"/>
  <c r="F20" i="13"/>
  <c r="E20" i="13"/>
  <c r="D20" i="13"/>
  <c r="C20" i="13"/>
  <c r="B20" i="13"/>
  <c r="F18" i="13"/>
  <c r="E18" i="13"/>
  <c r="D18" i="13"/>
  <c r="C18" i="13"/>
  <c r="B18" i="13"/>
  <c r="F17" i="13"/>
  <c r="E17" i="13"/>
  <c r="D17" i="13"/>
  <c r="C17" i="13"/>
  <c r="B17" i="13"/>
  <c r="F16" i="13"/>
  <c r="E16" i="13"/>
  <c r="D16" i="13"/>
  <c r="C16" i="13"/>
  <c r="B16" i="13"/>
  <c r="F15" i="13"/>
  <c r="E15" i="13"/>
  <c r="D15" i="13"/>
  <c r="C15" i="13"/>
  <c r="B15" i="13"/>
  <c r="F13" i="13"/>
  <c r="E13" i="13"/>
  <c r="D13" i="13"/>
  <c r="C13" i="13"/>
  <c r="B13" i="13"/>
  <c r="F12" i="13"/>
  <c r="E12" i="13"/>
  <c r="D12" i="13"/>
  <c r="C12" i="13"/>
  <c r="B12" i="13"/>
  <c r="F10" i="13"/>
  <c r="E10" i="13"/>
  <c r="D10" i="13"/>
  <c r="C10" i="13"/>
  <c r="B10" i="13"/>
  <c r="F9" i="13"/>
  <c r="E9" i="13"/>
  <c r="D9" i="13"/>
  <c r="C9" i="13"/>
  <c r="B9" i="13"/>
  <c r="F7" i="13"/>
  <c r="E7" i="13"/>
  <c r="D7" i="13"/>
  <c r="C7" i="13"/>
  <c r="B7" i="13"/>
  <c r="F6" i="13"/>
  <c r="E6" i="13"/>
  <c r="D6" i="13"/>
  <c r="C6" i="13"/>
  <c r="B6" i="13"/>
  <c r="F5" i="13"/>
  <c r="E5" i="13"/>
  <c r="D5" i="13"/>
  <c r="C5" i="13"/>
  <c r="B5" i="13"/>
  <c r="F3" i="13"/>
  <c r="E3" i="13"/>
  <c r="D3" i="13"/>
  <c r="C3" i="13"/>
  <c r="B3" i="13"/>
  <c r="G44" i="4"/>
  <c r="F44" i="4"/>
  <c r="E44" i="4"/>
  <c r="D44" i="4"/>
  <c r="B44" i="4"/>
  <c r="G43" i="4"/>
  <c r="F43" i="4"/>
  <c r="E43" i="4"/>
  <c r="D43" i="4"/>
  <c r="C43" i="4"/>
  <c r="G42" i="4"/>
  <c r="F42" i="4"/>
  <c r="E42" i="4"/>
  <c r="D42" i="4"/>
  <c r="C42" i="4"/>
  <c r="G41" i="4"/>
  <c r="F41" i="4"/>
  <c r="E41" i="4"/>
  <c r="D41" i="4"/>
  <c r="C41" i="4"/>
  <c r="G40" i="4"/>
  <c r="F40" i="4"/>
  <c r="E40" i="4"/>
  <c r="D40" i="4"/>
  <c r="C40" i="4"/>
  <c r="G39" i="4"/>
  <c r="F39" i="4"/>
  <c r="E39" i="4"/>
  <c r="D39" i="4"/>
  <c r="C39" i="4"/>
  <c r="G38" i="4"/>
  <c r="F38" i="4"/>
  <c r="E38" i="4"/>
  <c r="D38" i="4"/>
  <c r="C38" i="4"/>
  <c r="G37" i="4"/>
  <c r="F37" i="4"/>
  <c r="E37" i="4"/>
  <c r="D37" i="4"/>
  <c r="C37" i="4"/>
  <c r="G35" i="4"/>
  <c r="F35" i="4"/>
  <c r="E35" i="4"/>
  <c r="D35" i="4"/>
  <c r="C35" i="4"/>
  <c r="G34" i="4"/>
  <c r="F34" i="4"/>
  <c r="E34" i="4"/>
  <c r="D34" i="4"/>
  <c r="C34" i="4"/>
  <c r="G33" i="4"/>
  <c r="F33" i="4"/>
  <c r="E33" i="4"/>
  <c r="D33" i="4"/>
  <c r="C33" i="4"/>
  <c r="G32" i="4"/>
  <c r="F32" i="4"/>
  <c r="E32" i="4"/>
  <c r="D32" i="4"/>
  <c r="C32" i="4"/>
  <c r="G31" i="4"/>
  <c r="F31" i="4"/>
  <c r="E31" i="4"/>
  <c r="D31" i="4"/>
  <c r="C31" i="4"/>
  <c r="G29" i="4"/>
  <c r="F29" i="4"/>
  <c r="E29" i="4"/>
  <c r="D29" i="4"/>
  <c r="C29" i="4"/>
  <c r="G28" i="4"/>
  <c r="F28" i="4"/>
  <c r="E28" i="4"/>
  <c r="D28" i="4"/>
  <c r="C28" i="4"/>
  <c r="G27" i="4"/>
  <c r="F27" i="4"/>
  <c r="E27" i="4"/>
  <c r="D27" i="4"/>
  <c r="C27" i="4"/>
  <c r="G26" i="4"/>
  <c r="F26" i="4"/>
  <c r="E26" i="4"/>
  <c r="D26" i="4"/>
  <c r="C26" i="4"/>
  <c r="G23" i="4"/>
  <c r="F23" i="4"/>
  <c r="E23" i="4"/>
  <c r="D23" i="4"/>
  <c r="C23" i="4"/>
  <c r="G22" i="4"/>
  <c r="F22" i="4"/>
  <c r="E22" i="4"/>
  <c r="D22" i="4"/>
  <c r="C22" i="4"/>
  <c r="G20" i="4"/>
  <c r="F20" i="4"/>
  <c r="E20" i="4"/>
  <c r="D20" i="4"/>
  <c r="C20" i="4"/>
  <c r="G19" i="4"/>
  <c r="F19" i="4"/>
  <c r="E19" i="4"/>
  <c r="D19" i="4"/>
  <c r="C19" i="4"/>
  <c r="G18" i="4"/>
  <c r="F18" i="4"/>
  <c r="E18" i="4"/>
  <c r="D18" i="4"/>
  <c r="C18" i="4"/>
  <c r="G17" i="4"/>
  <c r="F17" i="4"/>
  <c r="E17" i="4"/>
  <c r="D17" i="4"/>
  <c r="C17" i="4"/>
  <c r="G16" i="4"/>
  <c r="F16" i="4"/>
  <c r="E16" i="4"/>
  <c r="D16" i="4"/>
  <c r="C16" i="4"/>
  <c r="G15" i="4"/>
  <c r="F15" i="4"/>
  <c r="E15" i="4"/>
  <c r="D15" i="4"/>
  <c r="C15" i="4"/>
  <c r="G14" i="4"/>
  <c r="F14" i="4"/>
  <c r="E14" i="4"/>
  <c r="D14" i="4"/>
  <c r="C14" i="4"/>
  <c r="B13" i="4"/>
  <c r="G12" i="4"/>
  <c r="F12" i="4"/>
  <c r="E12" i="4"/>
  <c r="D12" i="4"/>
  <c r="C12" i="4"/>
  <c r="G11" i="4"/>
  <c r="F11" i="4"/>
  <c r="E11" i="4"/>
  <c r="D11" i="4"/>
  <c r="C11" i="4"/>
  <c r="G10" i="4"/>
  <c r="F10" i="4"/>
  <c r="E10" i="4"/>
  <c r="D10" i="4"/>
  <c r="C10" i="4"/>
  <c r="G9" i="4"/>
  <c r="F9" i="4"/>
  <c r="E9" i="4"/>
  <c r="D9" i="4"/>
  <c r="C9" i="4"/>
  <c r="G8" i="4"/>
  <c r="F8" i="4"/>
  <c r="E8" i="4"/>
  <c r="D8" i="4"/>
  <c r="C8" i="4"/>
  <c r="G7" i="4"/>
  <c r="F7" i="4"/>
  <c r="E7" i="4"/>
  <c r="D7" i="4"/>
  <c r="C7" i="4"/>
  <c r="G6" i="4"/>
  <c r="F6" i="4"/>
  <c r="E6" i="4"/>
  <c r="D6" i="4"/>
  <c r="C6" i="4"/>
  <c r="B5" i="4"/>
  <c r="G4" i="4"/>
  <c r="F4" i="4"/>
  <c r="E4" i="4"/>
  <c r="D4" i="4"/>
  <c r="C4" i="4"/>
  <c r="B4" i="4"/>
</calcChain>
</file>

<file path=xl/sharedStrings.xml><?xml version="1.0" encoding="utf-8"?>
<sst xmlns="http://schemas.openxmlformats.org/spreadsheetml/2006/main" count="324" uniqueCount="247">
  <si>
    <t>CE</t>
  </si>
  <si>
    <t>CPS</t>
  </si>
  <si>
    <t>Poverty Rates</t>
  </si>
  <si>
    <t>Demographics</t>
  </si>
  <si>
    <t>Adjustments</t>
  </si>
  <si>
    <t>In-Kind Transfers</t>
  </si>
  <si>
    <t>Means Adjustments and In-Kind in Bottom Quintile of the Distribution</t>
  </si>
  <si>
    <t>Median Resources</t>
  </si>
  <si>
    <t>Means Adjustments and In-Kind</t>
  </si>
  <si>
    <t>Home</t>
  </si>
  <si>
    <t>Education</t>
  </si>
  <si>
    <t>Race</t>
  </si>
  <si>
    <t>Renters</t>
  </si>
  <si>
    <t>Sample Size</t>
  </si>
  <si>
    <t>Mean</t>
  </si>
  <si>
    <t>Median</t>
  </si>
  <si>
    <t xml:space="preserve">          </t>
  </si>
  <si>
    <t>Total</t>
  </si>
  <si>
    <t>&lt; 65</t>
  </si>
  <si>
    <t>65+</t>
  </si>
  <si>
    <t xml:space="preserve">                           </t>
  </si>
  <si>
    <t>Family Type</t>
  </si>
  <si>
    <t>Children</t>
  </si>
  <si>
    <t>SEPM</t>
  </si>
  <si>
    <t>SIPM</t>
  </si>
  <si>
    <t>Owners w/ Mortgage</t>
  </si>
  <si>
    <t>Owners w/o Mortgage</t>
  </si>
  <si>
    <t>Elderly</t>
  </si>
  <si>
    <t>Race and Ethnicity</t>
  </si>
  <si>
    <t>Full  Sample</t>
  </si>
  <si>
    <t>Baseline SPM</t>
  </si>
  <si>
    <t>Remove</t>
  </si>
  <si>
    <t>EITC, SSI, Welfare</t>
  </si>
  <si>
    <t>EITC, SSI, Welfare, SNAP</t>
  </si>
  <si>
    <t>EITC, SSI, Welfare, SNAP, In-Kind</t>
  </si>
  <si>
    <t>Notes: Values are weighted by household unit weight times number of persons, number of children or number of elderly in the unit. See Data Appendix for details. Welfare is cash welfare, primarily TANF. In-Kind transfers include WIC, housing assistance, energy assistance, and school lunch.</t>
  </si>
  <si>
    <t>Sample size</t>
  </si>
  <si>
    <t>Notes: Values are expressed in 2014 dollars. Gross Expenditure is total household spending on all items in the year. Gross Adjusted Income is total income in the year after-tax and with SNAP benefits added. Net Adjusted Income includes four in-kind transfers and exclude three types of capped adjustments. Poverty rates weighted by person, Household weighted by unit weight. See Appendix.</t>
  </si>
  <si>
    <t>Notes: Values are expressed in 2014 dollars. Gross Expenditure is total household spending on all items in the year. Gross Adjusted Income is total income in the year after-tax and with SNAP benefits added. Net Adjusted Income includes four in-kind transfers and exclude three types of capped adjustments. Sample person weights applied. See Appendix.</t>
  </si>
  <si>
    <t>Notes: Characteristics of Household Reference  Person. Sample person weights applied.  See Appendix.</t>
  </si>
  <si>
    <t>Notes: Values are expressed in 2014 dollars. Gross Expenditure is total household spending on all items in the year. Gross Adjusted Income is total income in the year after-tax and with SNAP benefits added. Net Adjusted Income includes four in-kind transfers and exclude three types of capped adjustments. Weighted by household  weights.  See Appendix.</t>
  </si>
  <si>
    <t>Table 1: CE SEPM and CPS SIPM Poverty Rates and Components, 2017–2019</t>
  </si>
  <si>
    <t>Table A1: Means of SEPM and SIPM Poor, 2017–2019</t>
  </si>
  <si>
    <t>Frequency</t>
  </si>
  <si>
    <t>Table 2: Poverty Status by Demographic Groups, 2017–2019</t>
  </si>
  <si>
    <t>Poverty Status by Age</t>
  </si>
  <si>
    <t>Note: Sample is composed of the bottom quartile of the gross expenditure distribution. Having a credit card is imputed based on income and age groups. Unused Credit is the difference between an individual's imputed  limit and their balance. Credit limits are imputed based on income, age, and credit balance.  The Alternative imputation of credit limit uses only income and age groups.  Weighted by person weight.  See Appendix.</t>
  </si>
  <si>
    <t>Table 3: Liquid Assets and Unused Credit for Bottom Quartile of Households, 2017–2019</t>
  </si>
  <si>
    <t>EITC</t>
  </si>
  <si>
    <t>EITC, SSI</t>
  </si>
  <si>
    <t>Proportion with Positive Payments</t>
  </si>
  <si>
    <t xml:space="preserve">  SEPM</t>
  </si>
  <si>
    <t xml:space="preserve">  Without finance and principal paymnt</t>
  </si>
  <si>
    <t xml:space="preserve">  Without finance payments</t>
  </si>
  <si>
    <t xml:space="preserve">  Sample Size</t>
  </si>
  <si>
    <t>Vehicle Payments, Bottom Quintile</t>
  </si>
  <si>
    <t xml:space="preserve"> for 2017-2019</t>
  </si>
  <si>
    <t xml:space="preserve">  Capped Paymenet, All</t>
  </si>
  <si>
    <t xml:space="preserve">  CappedPayments if Positive</t>
  </si>
  <si>
    <t xml:space="preserve">  Not CappedPayments</t>
  </si>
  <si>
    <t xml:space="preserve">  Not Capped Payments if Positive</t>
  </si>
  <si>
    <t xml:space="preserve">Table A3 Poverty Wiith and Without Vehicle Payments </t>
  </si>
  <si>
    <t>Notes: Bottom quinitile of Gross (Total) Expenditure.  Vehicle finance and principal payments are for all vehicles (used, new,and other)  Downpayments are not deducted. Positive payments are capped at the 33rd percentile for the full sample.  Weighted by person weight.</t>
  </si>
  <si>
    <t>Table A2. Impact of Transfers on Poverty, 2019</t>
  </si>
  <si>
    <t>Table X2: SEPM and SIPM Deep and Near Poverty Rates, 2017–2019</t>
  </si>
  <si>
    <t>Vehicle Payments, Bottom Qunintile of Expenditure, 2017-2019</t>
  </si>
  <si>
    <t>Mean</t>
  </si>
  <si>
    <t xml:space="preserve">  trvehpaymnt</t>
  </si>
  <si>
    <t xml:space="preserve">  trvehpaymntpos</t>
  </si>
  <si>
    <t xml:space="preserve">  Vehicle payments</t>
  </si>
  <si>
    <t xml:space="preserve">  rvehpaymntpos</t>
  </si>
  <si>
    <t xml:space="preserve">  rvehpaypos</t>
  </si>
  <si>
    <t>Frequency</t>
  </si>
  <si>
    <t>Poverty Rates</t>
  </si>
  <si>
    <t>Mean</t>
  </si>
  <si>
    <t xml:space="preserve">  ce_prexpk</t>
  </si>
  <si>
    <t xml:space="preserve">  ce_prexpkb_onlyfin</t>
  </si>
  <si>
    <t xml:space="preserve">  ce_prexpkb</t>
  </si>
  <si>
    <t>Frequency</t>
  </si>
  <si>
    <t xml:space="preserve"> </t>
  </si>
  <si>
    <t>Gross Expenditure or Gross Adjusted Income</t>
  </si>
  <si>
    <t>Net Expenditure or Net Adjusted Income</t>
  </si>
  <si>
    <t>Gross SEPM or SIPM</t>
  </si>
  <si>
    <t>Net SEPM or SIPM</t>
  </si>
  <si>
    <t>Medical Out-of-Pocket Spending</t>
  </si>
  <si>
    <t>Work Expenses + Childcare</t>
  </si>
  <si>
    <t>Child Support</t>
  </si>
  <si>
    <t>Total Adjustments</t>
  </si>
  <si>
    <t>School Lunch Subsidy</t>
  </si>
  <si>
    <t>Energy Asst.</t>
  </si>
  <si>
    <t>WIC</t>
  </si>
  <si>
    <t>Housing Subsidy</t>
  </si>
  <si>
    <t>Total In-Kind</t>
  </si>
  <si>
    <t>Family Size</t>
  </si>
  <si>
    <t>Children</t>
  </si>
  <si>
    <t>Adults</t>
  </si>
  <si>
    <t>Presence of Elderly</t>
  </si>
  <si>
    <t>Own w/ Mortgage</t>
  </si>
  <si>
    <t>Own no Mortgage</t>
  </si>
  <si>
    <t>Renters</t>
  </si>
  <si>
    <t>Sample Size</t>
  </si>
  <si>
    <t xml:space="preserve"> </t>
  </si>
  <si>
    <t>Mean</t>
  </si>
  <si>
    <t>Median</t>
  </si>
  <si>
    <t>1st Percentile</t>
  </si>
  <si>
    <t>3rd Percentile</t>
  </si>
  <si>
    <t>5th Percentile</t>
  </si>
  <si>
    <t>10th Percentile</t>
  </si>
  <si>
    <t>20th Percentile</t>
  </si>
  <si>
    <t>Mean</t>
  </si>
  <si>
    <t>Median</t>
  </si>
  <si>
    <t>1st Percentile</t>
  </si>
  <si>
    <t>3rd Percentile</t>
  </si>
  <si>
    <t>5th Percentile</t>
  </si>
  <si>
    <t>10th Percentile</t>
  </si>
  <si>
    <t>20th Percentile</t>
  </si>
  <si>
    <t/>
  </si>
  <si>
    <t/>
  </si>
  <si>
    <t/>
  </si>
  <si>
    <t/>
  </si>
  <si>
    <t/>
  </si>
  <si>
    <t/>
  </si>
  <si>
    <t/>
  </si>
  <si>
    <t/>
  </si>
  <si>
    <t/>
  </si>
  <si>
    <t/>
  </si>
  <si>
    <t/>
  </si>
  <si>
    <t/>
  </si>
  <si>
    <t/>
  </si>
  <si>
    <t/>
  </si>
  <si>
    <t/>
  </si>
  <si>
    <t/>
  </si>
  <si>
    <t/>
  </si>
  <si>
    <t/>
  </si>
  <si>
    <t/>
  </si>
  <si>
    <t>Statistic</t>
  </si>
  <si>
    <t>SE</t>
  </si>
  <si>
    <t>Statistic</t>
  </si>
  <si>
    <t>SE</t>
  </si>
  <si>
    <t xml:space="preserve"> </t>
  </si>
  <si>
    <t>Deep Poverty</t>
  </si>
  <si>
    <t>Poverty</t>
  </si>
  <si>
    <t>Near-Poverty</t>
  </si>
  <si>
    <t>Expenditure or Adjusted Income</t>
  </si>
  <si>
    <t>Gross</t>
  </si>
  <si>
    <t>Net</t>
  </si>
  <si>
    <t>Gross</t>
  </si>
  <si>
    <t>Net</t>
  </si>
  <si>
    <t>Gross</t>
  </si>
  <si>
    <t>Net</t>
  </si>
  <si>
    <t>SEPM</t>
  </si>
  <si>
    <t>SIPM</t>
  </si>
  <si>
    <t xml:space="preserve"> </t>
  </si>
  <si>
    <t>Gross Expenditure or Gross Adjusted Income</t>
  </si>
  <si>
    <t>Net Expenditure or Net Adjusted Income</t>
  </si>
  <si>
    <t>MOOP</t>
  </si>
  <si>
    <t>Work Expenses + Childcare</t>
  </si>
  <si>
    <t>Age</t>
  </si>
  <si>
    <t>Child Support</t>
  </si>
  <si>
    <t>Total Adjustments</t>
  </si>
  <si>
    <t>School Lunch Subsidy</t>
  </si>
  <si>
    <t>Energy Asst.</t>
  </si>
  <si>
    <t>WIC</t>
  </si>
  <si>
    <t>Housing Subsidy</t>
  </si>
  <si>
    <t>Total In-Kind</t>
  </si>
  <si>
    <t>Family Size</t>
  </si>
  <si>
    <t>Children</t>
  </si>
  <si>
    <t>Adults</t>
  </si>
  <si>
    <t>Presence of Elderly</t>
  </si>
  <si>
    <t>Own w/ Mortgage</t>
  </si>
  <si>
    <t>Own w/o Mortgage</t>
  </si>
  <si>
    <t>Renters</t>
  </si>
  <si>
    <t>&lt; High School</t>
  </si>
  <si>
    <t>High School</t>
  </si>
  <si>
    <t>AS, BA, or More</t>
  </si>
  <si>
    <t>White</t>
  </si>
  <si>
    <t>Black</t>
  </si>
  <si>
    <t>Hispanic</t>
  </si>
  <si>
    <t>Other Race</t>
  </si>
  <si>
    <t>SEPM</t>
  </si>
  <si>
    <t>SIPM</t>
  </si>
  <si>
    <t xml:space="preserve"> </t>
  </si>
  <si>
    <t>Owner w/ Mortgage</t>
  </si>
  <si>
    <t>Owner w/o Mortgage</t>
  </si>
  <si>
    <t>Renter</t>
  </si>
  <si>
    <t>Unmarried</t>
  </si>
  <si>
    <t>Married</t>
  </si>
  <si>
    <t>Elderly Poverty Rate</t>
  </si>
  <si>
    <t>Child Poverty Rate</t>
  </si>
  <si>
    <t>White</t>
  </si>
  <si>
    <t>Black</t>
  </si>
  <si>
    <t>Hispanic</t>
  </si>
  <si>
    <t>Other Race</t>
  </si>
  <si>
    <t>&lt; High School</t>
  </si>
  <si>
    <t>High School</t>
  </si>
  <si>
    <t>AS, BA, or More</t>
  </si>
  <si>
    <t>Poverty Rate</t>
  </si>
  <si>
    <t>Sample Size</t>
  </si>
  <si>
    <t>SEPM Gross</t>
  </si>
  <si>
    <t>SEPM Net</t>
  </si>
  <si>
    <t>SIPM Gross</t>
  </si>
  <si>
    <t>SIPM Net</t>
  </si>
  <si>
    <t>house_grp</t>
  </si>
  <si>
    <t>Owner w/ Mortgage</t>
  </si>
  <si>
    <t>Owner w/o Mortgage</t>
  </si>
  <si>
    <t>Renter</t>
  </si>
  <si>
    <t/>
  </si>
  <si>
    <t>stat</t>
  </si>
  <si>
    <t>MEDIAN</t>
  </si>
  <si>
    <t>MEAN</t>
  </si>
  <si>
    <t>MEDIAN</t>
  </si>
  <si>
    <t>MEAN</t>
  </si>
  <si>
    <t>MEDIAN</t>
  </si>
  <si>
    <t>MEAN</t>
  </si>
  <si>
    <t/>
  </si>
  <si>
    <t>variable</t>
  </si>
  <si>
    <t>Liquid Assets</t>
  </si>
  <si>
    <t>Unused Credit</t>
  </si>
  <si>
    <t>Unused Credit, Alternative Imputation</t>
  </si>
  <si>
    <t>Liquid Assets</t>
  </si>
  <si>
    <t>Unused Credit</t>
  </si>
  <si>
    <t>Unused Credit, Alternative Imputation</t>
  </si>
  <si>
    <t>Positive Liquid Asset Balance (%)</t>
  </si>
  <si>
    <t>Positive Credit Balance (%)</t>
  </si>
  <si>
    <t>Liquid Assets</t>
  </si>
  <si>
    <t>Unused Credit</t>
  </si>
  <si>
    <t>Unused Credit, Alternative Imputation</t>
  </si>
  <si>
    <t>Liquid Assets</t>
  </si>
  <si>
    <t>Unused Credit</t>
  </si>
  <si>
    <t>Unused Credit, Alternative Imputation</t>
  </si>
  <si>
    <t>Positive Liquid Asset Balance (%)</t>
  </si>
  <si>
    <t>Positive Credit Balance (%)</t>
  </si>
  <si>
    <t>Liquid Assets</t>
  </si>
  <si>
    <t>Unused Credit</t>
  </si>
  <si>
    <t>Unused Credit, Alternative Imputation</t>
  </si>
  <si>
    <t>Liquid Assets</t>
  </si>
  <si>
    <t>Unused Credit</t>
  </si>
  <si>
    <t>Unused Credit, Alternative Imputation</t>
  </si>
  <si>
    <t>Positive Liquid Asset Balance (%)</t>
  </si>
  <si>
    <t>Positive Credit Balance (%)</t>
  </si>
  <si>
    <t>Frequency</t>
  </si>
  <si>
    <t>v0REXP</t>
  </si>
  <si>
    <t>v1REXP</t>
  </si>
  <si>
    <t>v999REXP</t>
  </si>
  <si>
    <t>v0RINC</t>
  </si>
  <si>
    <t>v1RINC</t>
  </si>
  <si>
    <t>v999RINC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</si>
</sst>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
  </numFmts>
  <fonts count="30" x14ac:knownFonts="1">
    <font>
      <sz val="10"/>
      <name val="Arial"/>
    </font>
    <font>
      <b/>
      <sz val="10"/>
      <name val="Arial"/>
      <family val="2"/>
    </font>
    <font>
      <sz val="10"/>
      <name val="Arial"/>
      <family val="2"/>
    </font>
    <font>
      <b/>
      <i/>
      <sz val="10"/>
      <name val="Arial"/>
      <family val="2"/>
    </font>
    <font>
      <sz val="10"/>
      <name val="Arial"/>
      <family val="2"/>
    </font>
    <font>
      <sz val="12"/>
      <color theme="1"/>
      <name val="Arial"/>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s>
  <fills count="2">
    <fill>
      <patternFill patternType="none"/>
    </fill>
    <fill>
      <patternFill patternType="gray125"/>
    </fill>
  </fills>
  <borders count="33">
    <border>
      <left/>
      <right/>
      <top/>
      <bottom/>
      <diagonal/>
    </border>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bottom/>
      <diagonal/>
    </border>
    <border>
      <left/>
      <right/>
      <top/>
      <bottom style="thin">
        <color auto="1"/>
      </bottom>
      <diagonal/>
    </border>
    <border>
      <left/>
      <right/>
      <top/>
      <bottom style="medium">
        <color indexed="64"/>
      </bottom>
      <diagonal/>
    </border>
    <border>
      <left/>
      <right/>
      <top style="thin">
        <color auto="1"/>
      </top>
      <bottom/>
      <diagonal/>
    </border>
    <border>
      <left/>
      <right style="thin">
        <color auto="1"/>
      </right>
      <top style="thin">
        <color auto="1"/>
      </top>
      <bottom/>
      <diagonal/>
    </border>
    <border>
      <left/>
      <right/>
      <top style="thin">
        <color auto="1"/>
      </top>
      <bottom/>
      <diagonal/>
    </border>
    <border>
      <left/>
      <right style="thin">
        <color auto="1"/>
      </right>
      <top/>
      <bottom/>
      <diagonal/>
    </border>
    <border>
      <left/>
      <right/>
      <top/>
      <bottom/>
      <diagonal/>
    </border>
    <border>
      <left/>
      <right style="thin">
        <color auto="1"/>
      </right>
      <top/>
      <bottom/>
      <diagonal/>
    </border>
    <border>
      <left/>
      <right/>
      <top/>
      <bottom/>
      <diagonal/>
    </border>
    <border>
      <left/>
      <right style="thin">
        <color auto="1"/>
      </right>
      <top/>
      <bottom/>
      <diagonal/>
    </border>
    <border>
      <left/>
      <right/>
      <top/>
      <bottom/>
      <diagonal/>
    </border>
    <border>
      <left/>
      <right style="thin">
        <color auto="1"/>
      </right>
      <top/>
      <bottom/>
      <diagonal/>
    </border>
    <border>
      <left/>
      <right/>
      <top/>
      <bottom/>
      <diagonal/>
    </border>
    <border>
      <left/>
      <right style="thin">
        <color auto="1"/>
      </right>
      <top/>
      <bottom/>
      <diagonal/>
    </border>
    <border>
      <left/>
      <right/>
      <top/>
      <bottom/>
      <diagonal/>
    </border>
    <border>
      <left/>
      <right style="thin">
        <color auto="1"/>
      </right>
      <top/>
      <bottom style="thin">
        <color auto="1"/>
      </bottom>
      <diagonal/>
    </border>
    <border>
      <left/>
      <right/>
      <top/>
      <bottom style="thin">
        <color auto="1"/>
      </bottom>
      <diagonal/>
    </border>
    <border>
      <left/>
      <right style="thin">
        <color auto="1"/>
      </right>
      <top style="thin">
        <color auto="1"/>
      </top>
      <bottom/>
      <diagonal/>
    </border>
    <border>
      <left/>
      <right/>
      <top style="thin">
        <color auto="1"/>
      </top>
      <bottom/>
      <diagonal/>
    </border>
    <border>
      <left/>
      <right style="thin">
        <color auto="1"/>
      </right>
      <top/>
      <bottom/>
      <diagonal/>
    </border>
    <border>
      <left/>
      <right/>
      <top/>
      <bottom/>
      <diagonal/>
    </border>
    <border>
      <left/>
      <right style="thin">
        <color auto="1"/>
      </right>
      <top/>
      <bottom/>
      <diagonal/>
    </border>
    <border>
      <left/>
      <right/>
      <top/>
      <bottom/>
      <diagonal/>
    </border>
    <border>
      <left/>
      <right style="thin">
        <color auto="1"/>
      </right>
      <top/>
      <bottom/>
      <diagonal/>
    </border>
    <border>
      <left/>
      <right/>
      <top/>
      <bottom/>
      <diagonal/>
    </border>
    <border>
      <left/>
      <right style="thin">
        <color auto="1"/>
      </right>
      <top/>
      <bottom style="thin">
        <color auto="1"/>
      </bottom>
      <diagonal/>
    </border>
    <border>
      <left/>
      <right/>
      <top/>
      <bottom style="thin">
        <color auto="1"/>
      </bottom>
      <diagonal/>
    </border>
  </borders>
  <cellStyleXfs count="8">
    <xf numFmtId="0" fontId="0" fillId="0" borderId="0"/>
    <xf numFmtId="43" fontId="2" fillId="0" borderId="0" applyFont="0" applyFill="0" applyBorder="0" applyAlignment="0" applyProtection="0"/>
    <xf numFmtId="9" fontId="2" fillId="0" borderId="0" applyFont="0" applyFill="0" applyBorder="0" applyAlignment="0" applyProtection="0"/>
    <xf numFmtId="0" fontId="5" fillId="0" borderId="1"/>
    <xf numFmtId="0" fontId="2" fillId="0" borderId="1"/>
    <xf numFmtId="0" fontId="2" fillId="0" borderId="1"/>
    <xf numFmtId="43" fontId="2" fillId="0" borderId="1" applyFont="0" applyFill="0" applyBorder="0" applyAlignment="0" applyProtection="0"/>
    <xf numFmtId="9" fontId="2" fillId="0" borderId="1" applyFont="0" applyFill="0" applyBorder="0" applyAlignment="0" applyProtection="0"/>
  </cellStyleXfs>
  <cellXfs count="118">
    <xf numFmtId="0" fontId="0" fillId="0" borderId="0" xfId="0"/>
    <xf numFmtId="1" fontId="0" fillId="0" borderId="1" xfId="0" applyNumberFormat="1" applyBorder="1"/>
    <xf numFmtId="0" fontId="1" fillId="0" borderId="0" xfId="0" applyFont="1"/>
    <xf numFmtId="164" fontId="0" fillId="0" borderId="0" xfId="0" applyNumberFormat="1"/>
    <xf numFmtId="0" fontId="0" fillId="0" borderId="2" xfId="0" applyBorder="1"/>
    <xf numFmtId="0" fontId="1" fillId="0" borderId="2" xfId="0" applyFont="1" applyBorder="1" applyAlignment="1">
      <alignment horizontal="centerContinuous"/>
    </xf>
    <xf numFmtId="0" fontId="0" fillId="0" borderId="2" xfId="0" applyBorder="1" applyAlignment="1">
      <alignment horizontal="centerContinuous"/>
    </xf>
    <xf numFmtId="0" fontId="0" fillId="0" borderId="0" xfId="0" applyAlignment="1">
      <alignment horizontal="left" indent="2"/>
    </xf>
    <xf numFmtId="0" fontId="1" fillId="0" borderId="0" xfId="0" applyFont="1" applyAlignment="1">
      <alignment horizontal="left"/>
    </xf>
    <xf numFmtId="0" fontId="1" fillId="0" borderId="4" xfId="0" applyFont="1" applyBorder="1" applyAlignment="1">
      <alignment horizontal="center"/>
    </xf>
    <xf numFmtId="0" fontId="0" fillId="0" borderId="0" xfId="0" applyAlignment="1">
      <alignment horizontal="left"/>
    </xf>
    <xf numFmtId="164" fontId="0" fillId="0" borderId="0" xfId="0" applyNumberFormat="1" applyAlignment="1">
      <alignment horizontal="left"/>
    </xf>
    <xf numFmtId="0" fontId="0" fillId="0" borderId="1" xfId="0" applyBorder="1" applyAlignment="1">
      <alignment vertical="top" wrapText="1"/>
    </xf>
    <xf numFmtId="0" fontId="0" fillId="0" borderId="1" xfId="0" applyBorder="1"/>
    <xf numFmtId="164" fontId="0" fillId="0" borderId="0" xfId="0" applyNumberFormat="1" applyAlignment="1">
      <alignment horizontal="center"/>
    </xf>
    <xf numFmtId="3" fontId="0" fillId="0" borderId="0" xfId="0" applyNumberFormat="1"/>
    <xf numFmtId="0" fontId="1" fillId="0" borderId="0" xfId="0" applyFont="1" applyAlignment="1"/>
    <xf numFmtId="0" fontId="3" fillId="0" borderId="0" xfId="0" applyFont="1" applyAlignment="1">
      <alignment horizontal="left" indent="1"/>
    </xf>
    <xf numFmtId="0" fontId="4" fillId="0" borderId="1" xfId="0" applyFont="1" applyBorder="1" applyAlignment="1">
      <alignment vertical="top" wrapText="1"/>
    </xf>
    <xf numFmtId="0" fontId="5" fillId="0" borderId="1" xfId="3"/>
    <xf numFmtId="164" fontId="5" fillId="0" borderId="1" xfId="3" applyNumberFormat="1"/>
    <xf numFmtId="0" fontId="4" fillId="0" borderId="2" xfId="0" applyFont="1" applyBorder="1" applyAlignment="1">
      <alignment horizontal="center"/>
    </xf>
    <xf numFmtId="0" fontId="0" fillId="0" borderId="2" xfId="0" applyBorder="1" applyAlignment="1">
      <alignment horizontal="center"/>
    </xf>
    <xf numFmtId="0" fontId="4" fillId="0" borderId="0" xfId="0" applyFont="1" applyAlignment="1">
      <alignment horizontal="left" indent="2"/>
    </xf>
    <xf numFmtId="0" fontId="1" fillId="0" borderId="2" xfId="0" applyFont="1" applyBorder="1"/>
    <xf numFmtId="0" fontId="4" fillId="0" borderId="0" xfId="0" applyFont="1"/>
    <xf numFmtId="164" fontId="4" fillId="0" borderId="0" xfId="0" applyNumberFormat="1" applyFont="1" applyAlignment="1">
      <alignment horizontal="center"/>
    </xf>
    <xf numFmtId="0" fontId="4" fillId="0" borderId="1" xfId="0" applyFont="1" applyBorder="1" applyAlignment="1">
      <alignment horizontal="center"/>
    </xf>
    <xf numFmtId="0" fontId="0" fillId="0" borderId="1" xfId="0" applyBorder="1" applyAlignment="1">
      <alignment horizontal="center"/>
    </xf>
    <xf numFmtId="0" fontId="1" fillId="0" borderId="2" xfId="4" applyFont="1" applyBorder="1" applyAlignment="1">
      <alignment horizontal="centerContinuous"/>
    </xf>
    <xf numFmtId="0" fontId="2" fillId="0" borderId="2" xfId="4" applyBorder="1" applyAlignment="1">
      <alignment horizontal="centerContinuous"/>
    </xf>
    <xf numFmtId="0" fontId="2" fillId="0" borderId="1" xfId="4"/>
    <xf numFmtId="0" fontId="2" fillId="0" borderId="2" xfId="4" applyBorder="1"/>
    <xf numFmtId="0" fontId="2" fillId="0" borderId="2" xfId="4" applyBorder="1" applyAlignment="1">
      <alignment horizontal="center"/>
    </xf>
    <xf numFmtId="0" fontId="1" fillId="0" borderId="1" xfId="4" applyFont="1"/>
    <xf numFmtId="164" fontId="2" fillId="0" borderId="1" xfId="4" applyNumberFormat="1"/>
    <xf numFmtId="0" fontId="4" fillId="0" borderId="1" xfId="4" applyFont="1" applyAlignment="1">
      <alignment horizontal="left" indent="1"/>
    </xf>
    <xf numFmtId="0" fontId="1" fillId="0" borderId="2" xfId="4" applyFont="1" applyBorder="1"/>
    <xf numFmtId="3" fontId="2" fillId="0" borderId="2" xfId="4" applyNumberFormat="1" applyBorder="1"/>
    <xf numFmtId="3" fontId="5" fillId="0" borderId="1" xfId="3" applyNumberFormat="1"/>
    <xf numFmtId="0" fontId="4" fillId="0" borderId="1" xfId="0" applyFont="1" applyBorder="1" applyAlignment="1">
      <alignment horizontal="left" indent="2"/>
    </xf>
    <xf numFmtId="3" fontId="0" fillId="0" borderId="2" xfId="0" applyNumberFormat="1" applyBorder="1"/>
    <xf numFmtId="164" fontId="0" fillId="0" borderId="1" xfId="0" applyNumberFormat="1" applyBorder="1"/>
    <xf numFmtId="0" fontId="2" fillId="0" borderId="0" xfId="0" applyFont="1"/>
    <xf numFmtId="0" fontId="1" fillId="0" borderId="7" xfId="0" quotePrefix="1" applyFont="1" applyBorder="1"/>
    <xf numFmtId="0" fontId="0" fillId="0" borderId="7" xfId="0" applyBorder="1"/>
    <xf numFmtId="0" fontId="0" fillId="0" borderId="5" xfId="0" applyBorder="1"/>
    <xf numFmtId="0" fontId="1" fillId="0" borderId="5" xfId="0" applyFont="1" applyBorder="1"/>
    <xf numFmtId="0" fontId="6" fillId="0" borderId="9" xfId="0" applyNumberFormat="1" applyFont="1" applyBorder="1" applyAlignment="1" applyProtection="1">
      <alignment horizontal="left"/>
    </xf>
    <xf numFmtId="0" fontId="7" fillId="0" borderId="10" xfId="0" applyNumberFormat="1" applyFont="1" applyBorder="1" applyAlignment="1" applyProtection="1">
      <alignment horizontal="right"/>
    </xf>
    <xf numFmtId="0" fontId="8" fillId="0" borderId="11" xfId="0" applyNumberFormat="1" applyFont="1" applyBorder="1" applyAlignment="1" applyProtection="1">
      <alignment horizontal="left"/>
    </xf>
    <xf numFmtId="165" fontId="9" fillId="0" borderId="12" xfId="0" applyNumberFormat="1" applyFont="1" applyBorder="1" applyAlignment="1" applyProtection="1">
      <alignment horizontal="right"/>
    </xf>
    <xf numFmtId="0" fontId="10" fillId="0" borderId="13" xfId="0" applyNumberFormat="1" applyFont="1" applyBorder="1" applyAlignment="1" applyProtection="1">
      <alignment horizontal="left"/>
    </xf>
    <xf numFmtId="165" fontId="11" fillId="0" borderId="14" xfId="0" applyNumberFormat="1" applyFont="1" applyBorder="1" applyAlignment="1" applyProtection="1">
      <alignment horizontal="right"/>
    </xf>
    <xf numFmtId="0" fontId="12" fillId="0" borderId="15" xfId="0" applyNumberFormat="1" applyFont="1" applyBorder="1" applyAlignment="1" applyProtection="1">
      <alignment horizontal="left"/>
    </xf>
    <xf numFmtId="165" fontId="13" fillId="0" borderId="16" xfId="0" applyNumberFormat="1" applyFont="1" applyBorder="1" applyAlignment="1" applyProtection="1">
      <alignment horizontal="right"/>
    </xf>
    <xf numFmtId="0" fontId="14" fillId="0" borderId="17" xfId="0" applyNumberFormat="1" applyFont="1" applyBorder="1" applyAlignment="1" applyProtection="1">
      <alignment horizontal="left"/>
    </xf>
    <xf numFmtId="165" fontId="15" fillId="0" borderId="18" xfId="0" applyNumberFormat="1" applyFont="1" applyBorder="1" applyAlignment="1" applyProtection="1">
      <alignment horizontal="right"/>
    </xf>
    <xf numFmtId="0" fontId="16" fillId="0" borderId="19" xfId="0" applyNumberFormat="1" applyFont="1" applyBorder="1" applyAlignment="1" applyProtection="1">
      <alignment horizontal="left"/>
    </xf>
    <xf numFmtId="165" fontId="17" fillId="0" borderId="20" xfId="0" applyNumberFormat="1" applyFont="1" applyBorder="1" applyAlignment="1" applyProtection="1">
      <alignment horizontal="right"/>
    </xf>
    <xf numFmtId="0" fontId="18" fillId="0" borderId="21" xfId="0" applyNumberFormat="1" applyFont="1" applyBorder="1" applyAlignment="1" applyProtection="1">
      <alignment horizontal="left"/>
    </xf>
    <xf numFmtId="3" fontId="19" fillId="0" borderId="22" xfId="0" applyNumberFormat="1" applyFont="1" applyBorder="1" applyAlignment="1" applyProtection="1">
      <alignment horizontal="right"/>
    </xf>
    <xf numFmtId="0" fontId="20" fillId="0" borderId="23" xfId="0" applyNumberFormat="1" applyFont="1" applyBorder="1" applyAlignment="1" applyProtection="1">
      <alignment horizontal="left"/>
    </xf>
    <xf numFmtId="0" fontId="21" fillId="0" borderId="24" xfId="0" applyNumberFormat="1" applyFont="1" applyBorder="1" applyAlignment="1" applyProtection="1">
      <alignment horizontal="right"/>
    </xf>
    <xf numFmtId="0" fontId="22" fillId="0" borderId="25" xfId="0" applyNumberFormat="1" applyFont="1" applyBorder="1" applyAlignment="1" applyProtection="1">
      <alignment horizontal="left"/>
    </xf>
    <xf numFmtId="165" fontId="23" fillId="0" borderId="26" xfId="0" applyNumberFormat="1" applyFont="1" applyBorder="1" applyAlignment="1" applyProtection="1">
      <alignment horizontal="right"/>
    </xf>
    <xf numFmtId="0" fontId="24" fillId="0" borderId="27" xfId="0" applyNumberFormat="1" applyFont="1" applyBorder="1" applyAlignment="1" applyProtection="1">
      <alignment horizontal="left"/>
    </xf>
    <xf numFmtId="165" fontId="25" fillId="0" borderId="28" xfId="0" applyNumberFormat="1" applyFont="1" applyBorder="1" applyAlignment="1" applyProtection="1">
      <alignment horizontal="right"/>
    </xf>
    <xf numFmtId="0" fontId="26" fillId="0" borderId="29" xfId="0" applyNumberFormat="1" applyFont="1" applyBorder="1" applyAlignment="1" applyProtection="1">
      <alignment horizontal="left"/>
    </xf>
    <xf numFmtId="165" fontId="27" fillId="0" borderId="30" xfId="0" applyNumberFormat="1" applyFont="1" applyBorder="1" applyAlignment="1" applyProtection="1">
      <alignment horizontal="right"/>
    </xf>
    <xf numFmtId="0" fontId="28" fillId="0" borderId="31" xfId="0" applyNumberFormat="1" applyFont="1" applyBorder="1" applyAlignment="1" applyProtection="1">
      <alignment horizontal="left"/>
    </xf>
    <xf numFmtId="3" fontId="29" fillId="0" borderId="32" xfId="0" applyNumberFormat="1" applyFont="1" applyBorder="1" applyAlignment="1" applyProtection="1">
      <alignment horizontal="right"/>
    </xf>
    <xf numFmtId="0" fontId="1" fillId="0" borderId="0" xfId="0" applyFont="1" applyAlignment="1">
      <alignment horizontal="left"/>
    </xf>
    <xf numFmtId="0" fontId="4" fillId="0" borderId="3" xfId="0" applyFont="1" applyBorder="1" applyAlignment="1">
      <alignment horizontal="left" vertical="top" wrapText="1"/>
    </xf>
    <xf numFmtId="0" fontId="0" fillId="0" borderId="3" xfId="0" applyBorder="1" applyAlignment="1">
      <alignment horizontal="left" vertical="top" wrapText="1"/>
    </xf>
    <xf numFmtId="0" fontId="1" fillId="0" borderId="3" xfId="0" applyFont="1" applyBorder="1" applyAlignment="1">
      <alignment horizontal="left"/>
    </xf>
    <xf numFmtId="0" fontId="2" fillId="0" borderId="1" xfId="0" applyFont="1" applyBorder="1" applyAlignment="1">
      <alignment horizontal="left" vertical="top" wrapText="1"/>
    </xf>
    <xf numFmtId="0" fontId="1" fillId="0" borderId="2" xfId="4" applyFont="1" applyBorder="1" applyAlignment="1">
      <alignment horizontal="center"/>
    </xf>
    <xf numFmtId="0" fontId="4" fillId="0" borderId="3" xfId="4" applyFont="1" applyBorder="1" applyAlignment="1">
      <alignment horizontal="left" vertical="top" wrapText="1"/>
    </xf>
    <xf numFmtId="0" fontId="2" fillId="0" borderId="8" xfId="0" applyFont="1" applyFill="1" applyBorder="1" applyAlignment="1">
      <alignment wrapText="1"/>
    </xf>
    <xf numFmtId="0" fontId="0" fillId="0" borderId="0" xfId="0" applyFill="1"/>
    <xf numFmtId="0" fontId="2" fillId="0" borderId="0" xfId="0" applyFont="1" applyFill="1"/>
    <xf numFmtId="0" fontId="1" fillId="0" borderId="0" xfId="0" applyFont="1" applyFill="1"/>
    <xf numFmtId="0" fontId="2" fillId="0" borderId="0" xfId="0" quotePrefix="1" applyFont="1" applyFill="1"/>
    <xf numFmtId="1" fontId="0" fillId="0" borderId="0" xfId="0" applyNumberFormat="1" applyFill="1"/>
    <xf numFmtId="164" fontId="0" fillId="0" borderId="0" xfId="0" applyNumberFormat="1" applyFill="1"/>
    <xf numFmtId="0" fontId="2" fillId="0" borderId="6" xfId="0" quotePrefix="1" applyFont="1" applyFill="1" applyBorder="1"/>
    <xf numFmtId="0" fontId="0" fillId="0" borderId="6" xfId="0" applyFill="1" applyBorder="1"/>
    <xf numFmtId="0" fontId="1" fillId="0" borderId="2" xfId="0" applyFont="1" applyFill="1" applyBorder="1" applyAlignment="1">
      <alignment horizontal="centerContinuous"/>
    </xf>
    <xf numFmtId="0" fontId="0" fillId="0" borderId="2" xfId="0" applyFill="1" applyBorder="1" applyAlignment="1">
      <alignment horizontal="centerContinuous"/>
    </xf>
    <xf numFmtId="0" fontId="1" fillId="0" borderId="2" xfId="0" applyFont="1" applyFill="1" applyBorder="1" applyAlignment="1">
      <alignment horizontal="center"/>
    </xf>
    <xf numFmtId="0" fontId="0" fillId="0" borderId="2" xfId="0" applyFill="1" applyBorder="1"/>
    <xf numFmtId="0" fontId="1" fillId="0" borderId="2" xfId="0" applyFont="1" applyFill="1" applyBorder="1" applyAlignment="1">
      <alignment horizontal="center"/>
    </xf>
    <xf numFmtId="0" fontId="1" fillId="0" borderId="3" xfId="0" applyFont="1" applyFill="1" applyBorder="1" applyAlignment="1">
      <alignment horizontal="left"/>
    </xf>
    <xf numFmtId="3" fontId="0" fillId="0" borderId="0" xfId="1" applyNumberFormat="1" applyFont="1" applyFill="1"/>
    <xf numFmtId="0" fontId="1" fillId="0" borderId="0" xfId="0" applyFont="1" applyFill="1" applyAlignment="1">
      <alignment horizontal="left"/>
    </xf>
    <xf numFmtId="164" fontId="0" fillId="0" borderId="0" xfId="2" applyNumberFormat="1" applyFont="1" applyFill="1"/>
    <xf numFmtId="0" fontId="1" fillId="0" borderId="0" xfId="0" applyFont="1" applyFill="1" applyAlignment="1">
      <alignment horizontal="left"/>
    </xf>
    <xf numFmtId="0" fontId="3" fillId="0" borderId="0" xfId="0" applyFont="1" applyFill="1" applyAlignment="1">
      <alignment horizontal="left"/>
    </xf>
    <xf numFmtId="0" fontId="0" fillId="0" borderId="0" xfId="0" applyFill="1" applyAlignment="1">
      <alignment horizontal="left" indent="2"/>
    </xf>
    <xf numFmtId="0" fontId="1" fillId="0" borderId="1" xfId="0" applyFont="1" applyFill="1" applyBorder="1"/>
    <xf numFmtId="0" fontId="4"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2" xfId="0" applyFill="1" applyBorder="1" applyAlignment="1">
      <alignment horizontal="center"/>
    </xf>
    <xf numFmtId="0" fontId="0" fillId="0" borderId="0" xfId="0" applyFill="1" applyAlignment="1">
      <alignment horizontal="left" indent="1"/>
    </xf>
    <xf numFmtId="164" fontId="0" fillId="0" borderId="0" xfId="0" applyNumberFormat="1" applyFill="1" applyAlignment="1">
      <alignment horizontal="center"/>
    </xf>
    <xf numFmtId="0" fontId="4" fillId="0" borderId="0" xfId="0" applyFont="1" applyFill="1" applyAlignment="1">
      <alignment horizontal="left" indent="1"/>
    </xf>
    <xf numFmtId="0" fontId="2" fillId="0" borderId="1" xfId="0" applyFont="1" applyFill="1" applyBorder="1"/>
    <xf numFmtId="0" fontId="2" fillId="0" borderId="2" xfId="0" applyFont="1" applyFill="1" applyBorder="1"/>
    <xf numFmtId="1" fontId="0" fillId="0" borderId="1" xfId="0" applyNumberFormat="1" applyFill="1" applyBorder="1" applyAlignment="1">
      <alignment horizontal="left"/>
    </xf>
    <xf numFmtId="0" fontId="1" fillId="0" borderId="4" xfId="0" applyFont="1" applyFill="1" applyBorder="1" applyAlignment="1">
      <alignment horizontal="center"/>
    </xf>
    <xf numFmtId="2" fontId="1" fillId="0" borderId="4" xfId="0" applyNumberFormat="1" applyFont="1" applyFill="1" applyBorder="1" applyAlignment="1">
      <alignment horizontal="center"/>
    </xf>
    <xf numFmtId="0" fontId="1" fillId="0" borderId="1" xfId="0" applyFont="1" applyFill="1" applyBorder="1" applyAlignment="1">
      <alignment horizontal="left"/>
    </xf>
    <xf numFmtId="2" fontId="1" fillId="0" borderId="1" xfId="0" applyNumberFormat="1" applyFont="1" applyFill="1" applyBorder="1" applyAlignment="1">
      <alignment horizontal="center"/>
    </xf>
    <xf numFmtId="3" fontId="0" fillId="0" borderId="0" xfId="0" applyNumberFormat="1" applyFill="1"/>
    <xf numFmtId="0" fontId="3" fillId="0" borderId="0" xfId="0" applyFont="1" applyFill="1" applyAlignment="1">
      <alignment horizontal="left" indent="1"/>
    </xf>
    <xf numFmtId="0" fontId="0" fillId="0" borderId="2" xfId="0" applyFill="1" applyBorder="1" applyAlignment="1">
      <alignment horizontal="left" indent="2"/>
    </xf>
    <xf numFmtId="164" fontId="0" fillId="0" borderId="2" xfId="0" applyNumberFormat="1" applyFill="1" applyBorder="1"/>
  </cellXfs>
  <cellStyles count="8">
    <cellStyle name="Comma" xfId="1" builtinId="3"/>
    <cellStyle name="Comma 2" xfId="6" xr:uid="{C688436C-1A7B-4510-AF7A-07EA057CB0D5}"/>
    <cellStyle name="Normal" xfId="0" builtinId="0"/>
    <cellStyle name="Normal 2" xfId="3" xr:uid="{693CFB26-8BBA-470F-9196-1CD53107029D}"/>
    <cellStyle name="Normal 3" xfId="4" xr:uid="{02B1ABF2-7369-4F44-B0D2-27A69FDFE211}"/>
    <cellStyle name="Normal 4" xfId="5" xr:uid="{38C3D67B-EAE3-46FE-BB0F-BAB7022ACF18}"/>
    <cellStyle name="Percent" xfId="2" builtinId="5"/>
    <cellStyle name="Percent 2" xfId="7" xr:uid="{538B3760-EF18-40C0-8DF9-1F075664403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90EB1"/>
      <rgbColor rgb="00EBDCBE"/>
      <rgbColor rgb="0056A0D2"/>
      <rgbColor rgb="008C8C8C"/>
      <rgbColor rgb="00363454"/>
      <rgbColor rgb="00F0CE3C"/>
      <rgbColor rgb="0096BEDC"/>
      <rgbColor rgb="00CE403B"/>
      <rgbColor rgb="000063A4"/>
      <rgbColor rgb="00323232"/>
      <rgbColor rgb="00662D91"/>
      <rgbColor rgb="00DF7700"/>
      <rgbColor rgb="0000B3BE"/>
      <rgbColor rgb="00511F31"/>
      <rgbColor rgb="00DEC592"/>
      <rgbColor rgb="008E6E36"/>
      <rgbColor rgb="000063A4"/>
      <rgbColor rgb="0099CC00"/>
      <rgbColor rgb="00DF7700"/>
      <rgbColor rgb="00505050"/>
      <rgbColor rgb="00831F31"/>
      <rgbColor rgb="00504B7B"/>
      <rgbColor rgb="0000B3BE"/>
      <rgbColor rgb="00C89E4A"/>
      <rgbColor rgb="000063A4"/>
      <rgbColor rgb="0099CC00"/>
      <rgbColor rgb="00DF7700"/>
      <rgbColor rgb="00505050"/>
      <rgbColor rgb="00831F31"/>
      <rgbColor rgb="00504B7B"/>
      <rgbColor rgb="0000B3BE"/>
      <rgbColor rgb="00C89E4A"/>
      <rgbColor rgb="008481A2"/>
      <rgbColor rgb="00F789A1"/>
      <rgbColor rgb="00D4D4D4"/>
      <rgbColor rgb="00F6E28A"/>
      <rgbColor rgb="00B5B3C7"/>
      <rgbColor rgb="00D3E4F1"/>
      <rgbColor rgb="00C3F3F4"/>
      <rgbColor rgb="00EEFFBE"/>
      <rgbColor rgb="00504B7B"/>
      <rgbColor rgb="00831F31"/>
      <rgbColor rgb="00F0AA00"/>
      <rgbColor rgb="00D5FF5D"/>
      <rgbColor rgb="0099CC00"/>
      <rgbColor rgb="00608000"/>
      <rgbColor rgb="0000868F"/>
      <rgbColor rgb="00C89E4A"/>
      <rgbColor rgb="00DD0000"/>
      <rgbColor rgb="00505050"/>
      <rgbColor rgb="00000000"/>
      <rgbColor rgb="00FFFF00"/>
      <rgbColor rgb="0062E723"/>
      <rgbColor rgb="0099E1E5"/>
      <rgbColor rgb="0000EAE4"/>
      <rgbColor rgb="00FFFFFF"/>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Bates White theme">
  <a:themeElements>
    <a:clrScheme name="Bates White">
      <a:dk1>
        <a:sysClr val="windowText" lastClr="000000"/>
      </a:dk1>
      <a:lt1>
        <a:sysClr val="window" lastClr="FFFFFF"/>
      </a:lt1>
      <a:dk2>
        <a:srgbClr val="0063A4"/>
      </a:dk2>
      <a:lt2>
        <a:srgbClr val="F2F2F2"/>
      </a:lt2>
      <a:accent1>
        <a:srgbClr val="56A0D2"/>
      </a:accent1>
      <a:accent2>
        <a:srgbClr val="99CC00"/>
      </a:accent2>
      <a:accent3>
        <a:srgbClr val="DF7700"/>
      </a:accent3>
      <a:accent4>
        <a:srgbClr val="505050"/>
      </a:accent4>
      <a:accent5>
        <a:srgbClr val="00B3BE"/>
      </a:accent5>
      <a:accent6>
        <a:srgbClr val="B10941"/>
      </a:accent6>
      <a:hlink>
        <a:srgbClr val="002060"/>
      </a:hlink>
      <a:folHlink>
        <a:srgbClr val="70007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F43F4-BF30-47EE-847B-8BE13B61EDCA}">
  <sheetPr>
    <tabColor rgb="FFFF0000"/>
  </sheetPr>
  <dimension ref="A1"/>
  <sheetViews>
    <sheetView showGridLines="0" zoomScaleNormal="100" workbookViewId="0">
      <selection activeCell="F15" sqref="F15"/>
    </sheetView>
  </sheetViews>
  <sheetFormatPr defaultColWidth="8.81640625" defaultRowHeight="12.5" x14ac:dyDescent="0.25"/>
  <sheetData/>
  <pageMargins left="0.75" right="0.75" top="1" bottom="1" header="0.5" footer="0.5"/>
  <pageSetup orientation="portrait" r:id="rId1"/>
  <headerFooter alignWithMargins="0">
    <oddHeader>&amp;LDraft—Preliminary work product</oddHeader>
    <oddFooter>&amp;CPrivileged and confidential—Attorney work product.</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
  <sheetViews>
    <sheetView showGridLines="0" zoomScaleNormal="100" workbookViewId="0">
      <selection activeCell="T35" sqref="T35"/>
    </sheetView>
  </sheetViews>
  <sheetFormatPr defaultColWidth="8.81640625" defaultRowHeight="12.5" x14ac:dyDescent="0.25"/>
  <sheetData/>
  <phoneticPr fontId="0" type="noConversion"/>
  <pageMargins left="0.75" right="0.75" top="1" bottom="1" header="0.5" footer="0.5"/>
  <pageSetup orientation="portrait" r:id="rId1"/>
  <headerFooter alignWithMargins="0">
    <oddHeader>&amp;LDraft—Preliminary work product</oddHeader>
    <oddFooter>&amp;CPrivileged and confidential—Attorney work product.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4"/>
  <sheetViews>
    <sheetView workbookViewId="0">
      <selection sqref="A1:XFD1048576"/>
    </sheetView>
  </sheetViews>
  <sheetFormatPr defaultColWidth="8.81640625" defaultRowHeight="12.5" x14ac:dyDescent="0.25"/>
  <sheetData>
    <row r="1" spans="1:6" x14ac:dyDescent="0.25">
      <c r="A1" t="s">
        <v>79</v>
      </c>
      <c r="B1" t="s">
        <v>101</v>
      </c>
      <c r="C1" t="s">
        <v>135</v>
      </c>
      <c r="D1" t="s">
        <v>136</v>
      </c>
      <c r="E1" t="s">
        <v>137</v>
      </c>
      <c r="F1" t="s">
        <v>138</v>
      </c>
    </row>
    <row r="2" spans="1:6" x14ac:dyDescent="0.25">
      <c r="A2" t="s">
        <v>80</v>
      </c>
      <c r="B2" t="s">
        <v>102</v>
      </c>
      <c r="C2" s="1">
        <v>62956.580102519314</v>
      </c>
      <c r="D2" s="1">
        <v>191.9588598215031</v>
      </c>
      <c r="E2" s="1">
        <v>78267.699150457745</v>
      </c>
      <c r="F2" s="1">
        <v>160.11017915106234</v>
      </c>
    </row>
    <row r="3" spans="1:6" x14ac:dyDescent="0.25">
      <c r="A3" t="s">
        <v>80</v>
      </c>
      <c r="B3" t="s">
        <v>103</v>
      </c>
      <c r="C3" s="1">
        <v>51628.081430527891</v>
      </c>
      <c r="D3" s="1"/>
      <c r="E3" s="1">
        <v>61672.255678670357</v>
      </c>
      <c r="F3" s="1"/>
    </row>
    <row r="4" spans="1:6" x14ac:dyDescent="0.25">
      <c r="A4" t="s">
        <v>80</v>
      </c>
      <c r="B4" t="s">
        <v>104</v>
      </c>
      <c r="C4" s="1">
        <v>9435.9390581717453</v>
      </c>
      <c r="D4" s="1"/>
      <c r="E4" s="1">
        <v>0</v>
      </c>
      <c r="F4" s="1"/>
    </row>
    <row r="5" spans="1:6" x14ac:dyDescent="0.25">
      <c r="A5" t="s">
        <v>80</v>
      </c>
      <c r="B5" t="s">
        <v>105</v>
      </c>
      <c r="C5" s="1">
        <v>13653.962606740552</v>
      </c>
      <c r="D5" s="1"/>
      <c r="E5" s="1">
        <v>6946.7036011080327</v>
      </c>
      <c r="F5" s="1"/>
    </row>
    <row r="6" spans="1:6" x14ac:dyDescent="0.25">
      <c r="A6" t="s">
        <v>80</v>
      </c>
      <c r="B6" t="s">
        <v>106</v>
      </c>
      <c r="C6" s="1">
        <v>16541.707712572672</v>
      </c>
      <c r="D6" s="1"/>
      <c r="E6" s="1">
        <v>11244.872093023256</v>
      </c>
      <c r="F6" s="1"/>
    </row>
    <row r="7" spans="1:6" x14ac:dyDescent="0.25">
      <c r="A7" t="s">
        <v>80</v>
      </c>
      <c r="B7" t="s">
        <v>107</v>
      </c>
      <c r="C7" s="1">
        <v>21662.137396121881</v>
      </c>
      <c r="D7" s="1"/>
      <c r="E7" s="1">
        <v>18629.058139534882</v>
      </c>
      <c r="F7" s="1"/>
    </row>
    <row r="8" spans="1:6" x14ac:dyDescent="0.25">
      <c r="A8" t="s">
        <v>80</v>
      </c>
      <c r="B8" t="s">
        <v>108</v>
      </c>
      <c r="C8" s="1">
        <v>29595.786454183268</v>
      </c>
      <c r="D8" s="1"/>
      <c r="E8" s="1">
        <v>30488.507569721121</v>
      </c>
      <c r="F8" s="1"/>
    </row>
    <row r="9" spans="1:6" x14ac:dyDescent="0.25">
      <c r="A9" t="s">
        <v>81</v>
      </c>
      <c r="B9" t="s">
        <v>109</v>
      </c>
      <c r="C9" s="1">
        <v>56250.882674469489</v>
      </c>
      <c r="D9" s="1">
        <v>184.6541271211193</v>
      </c>
      <c r="E9" s="1">
        <v>70711.339911529736</v>
      </c>
      <c r="F9" s="1">
        <v>155.79580894706021</v>
      </c>
    </row>
    <row r="10" spans="1:6" x14ac:dyDescent="0.25">
      <c r="A10" t="s">
        <v>81</v>
      </c>
      <c r="B10" t="s">
        <v>110</v>
      </c>
      <c r="C10" s="1">
        <v>44604.790152431706</v>
      </c>
      <c r="D10" s="1"/>
      <c r="E10" s="1">
        <v>53422.095769529093</v>
      </c>
      <c r="F10" s="1"/>
    </row>
    <row r="11" spans="1:6" x14ac:dyDescent="0.25">
      <c r="A11" t="s">
        <v>81</v>
      </c>
      <c r="B11" t="s">
        <v>111</v>
      </c>
      <c r="C11" s="1">
        <v>8047.2558139534876</v>
      </c>
      <c r="D11" s="1"/>
      <c r="E11" s="1">
        <v>0</v>
      </c>
      <c r="F11" s="1"/>
    </row>
    <row r="12" spans="1:6" x14ac:dyDescent="0.25">
      <c r="A12" t="s">
        <v>81</v>
      </c>
      <c r="B12" t="s">
        <v>112</v>
      </c>
      <c r="C12" s="1">
        <v>11634.189095576807</v>
      </c>
      <c r="D12" s="1"/>
      <c r="E12" s="1">
        <v>5203.6852589641439</v>
      </c>
      <c r="F12" s="1"/>
    </row>
    <row r="13" spans="1:6" x14ac:dyDescent="0.25">
      <c r="A13" t="s">
        <v>81</v>
      </c>
      <c r="B13" t="s">
        <v>113</v>
      </c>
      <c r="C13" s="1">
        <v>14013</v>
      </c>
      <c r="D13" s="1"/>
      <c r="E13" s="1">
        <v>9190.8645418326705</v>
      </c>
      <c r="F13" s="1"/>
    </row>
    <row r="14" spans="1:6" x14ac:dyDescent="0.25">
      <c r="A14" t="s">
        <v>81</v>
      </c>
      <c r="B14" t="s">
        <v>114</v>
      </c>
      <c r="C14" s="1">
        <v>18471.767441860462</v>
      </c>
      <c r="D14" s="1"/>
      <c r="E14" s="1">
        <v>15546.348837209302</v>
      </c>
      <c r="F14" s="1"/>
    </row>
    <row r="15" spans="1:6" x14ac:dyDescent="0.25">
      <c r="A15" t="s">
        <v>81</v>
      </c>
      <c r="B15" t="s">
        <v>115</v>
      </c>
      <c r="C15" s="1">
        <v>25389.052915572815</v>
      </c>
      <c r="D15" s="1"/>
      <c r="E15" s="1">
        <v>25551.250996015937</v>
      </c>
      <c r="F15" s="1"/>
    </row>
    <row r="16" spans="1:6" x14ac:dyDescent="0.25">
      <c r="A16" t="s">
        <v>82</v>
      </c>
      <c r="B16" t="s">
        <v>116</v>
      </c>
      <c r="C16" s="1">
        <v>8.8811289528313797E-2</v>
      </c>
      <c r="D16" s="1"/>
      <c r="E16" s="1">
        <v>9.5973825387554335E-2</v>
      </c>
      <c r="F16" s="1"/>
    </row>
    <row r="17" spans="1:6" x14ac:dyDescent="0.25">
      <c r="A17" t="s">
        <v>83</v>
      </c>
      <c r="B17" t="s">
        <v>117</v>
      </c>
      <c r="C17" s="1">
        <v>0.13267557364044394</v>
      </c>
      <c r="D17" s="1"/>
      <c r="E17" s="1">
        <v>0.12996744845601782</v>
      </c>
      <c r="F17" s="1"/>
    </row>
    <row r="18" spans="1:6" x14ac:dyDescent="0.25">
      <c r="A18" t="s">
        <v>84</v>
      </c>
      <c r="B18" t="s">
        <v>118</v>
      </c>
      <c r="C18" s="1">
        <v>2910.7377923379436</v>
      </c>
      <c r="D18" s="1">
        <v>22.503994050021188</v>
      </c>
      <c r="E18" s="1">
        <v>2631.6066966539502</v>
      </c>
      <c r="F18" s="1">
        <v>11.846439937678115</v>
      </c>
    </row>
    <row r="19" spans="1:6" x14ac:dyDescent="0.25">
      <c r="A19" t="s">
        <v>85</v>
      </c>
      <c r="B19" t="s">
        <v>119</v>
      </c>
      <c r="C19" s="1">
        <v>798.19519107511212</v>
      </c>
      <c r="D19" s="1">
        <v>9.6477270985106962</v>
      </c>
      <c r="E19" s="1">
        <v>986.27748242532584</v>
      </c>
      <c r="F19" s="1">
        <v>4.9374199082008667</v>
      </c>
    </row>
    <row r="20" spans="1:6" x14ac:dyDescent="0.25">
      <c r="A20" t="s">
        <v>86</v>
      </c>
      <c r="B20" t="s">
        <v>120</v>
      </c>
      <c r="C20" s="1">
        <v>19.855651246649053</v>
      </c>
      <c r="D20" s="1">
        <v>1.3002111364656435</v>
      </c>
      <c r="E20" s="1">
        <v>41.971216004831682</v>
      </c>
      <c r="F20" s="1">
        <v>2.4827363152892064</v>
      </c>
    </row>
    <row r="21" spans="1:6" x14ac:dyDescent="0.25">
      <c r="A21" t="s">
        <v>87</v>
      </c>
      <c r="B21" t="s">
        <v>121</v>
      </c>
      <c r="C21" s="1">
        <v>3728.7886346597061</v>
      </c>
      <c r="D21" s="1">
        <v>23.828664301061583</v>
      </c>
      <c r="E21" s="1">
        <v>3659.8553950841074</v>
      </c>
      <c r="F21" s="1">
        <v>12.54868926231463</v>
      </c>
    </row>
    <row r="22" spans="1:6" x14ac:dyDescent="0.25">
      <c r="A22" t="s">
        <v>88</v>
      </c>
      <c r="B22" t="s">
        <v>122</v>
      </c>
      <c r="C22" s="1">
        <v>198.0469017179025</v>
      </c>
      <c r="D22" s="1">
        <v>3.295130918129284</v>
      </c>
      <c r="E22" s="1">
        <v>241.1684174453755</v>
      </c>
      <c r="F22" s="1">
        <v>2.2037685707730414</v>
      </c>
    </row>
    <row r="23" spans="1:6" x14ac:dyDescent="0.25">
      <c r="A23" t="s">
        <v>89</v>
      </c>
      <c r="B23" t="s">
        <v>123</v>
      </c>
      <c r="C23" s="1">
        <v>28.813047805531866</v>
      </c>
      <c r="D23" s="1">
        <v>0.75958316869541764</v>
      </c>
      <c r="E23" s="1">
        <v>40.041307933488696</v>
      </c>
      <c r="F23" s="1">
        <v>0.74292484980412221</v>
      </c>
    </row>
    <row r="24" spans="1:6" x14ac:dyDescent="0.25">
      <c r="A24" t="s">
        <v>90</v>
      </c>
      <c r="B24" t="s">
        <v>124</v>
      </c>
      <c r="C24" s="1">
        <v>55.114453202294243</v>
      </c>
      <c r="D24" s="1">
        <v>2.0189337468735324</v>
      </c>
      <c r="E24" s="1">
        <v>51.227026373494581</v>
      </c>
      <c r="F24" s="1">
        <v>0.90540104836191748</v>
      </c>
    </row>
    <row r="25" spans="1:6" x14ac:dyDescent="0.25">
      <c r="A25" t="s">
        <v>91</v>
      </c>
      <c r="B25" t="s">
        <v>125</v>
      </c>
      <c r="C25" s="1">
        <v>896.56921880944969</v>
      </c>
      <c r="D25" s="1">
        <v>19.706820112658487</v>
      </c>
      <c r="E25" s="1">
        <v>785.84328381434432</v>
      </c>
      <c r="F25" s="1">
        <v>11.00628689085822</v>
      </c>
    </row>
    <row r="26" spans="1:6" x14ac:dyDescent="0.25">
      <c r="A26" t="s">
        <v>92</v>
      </c>
      <c r="B26" t="s">
        <v>126</v>
      </c>
      <c r="C26" s="1">
        <v>1178.5436215351801</v>
      </c>
      <c r="D26" s="1">
        <v>21.64805859407916</v>
      </c>
      <c r="E26" s="1">
        <v>1118.2800355666964</v>
      </c>
      <c r="F26" s="1">
        <v>12.003472800336491</v>
      </c>
    </row>
    <row r="27" spans="1:6" x14ac:dyDescent="0.25">
      <c r="A27" t="s">
        <v>93</v>
      </c>
      <c r="B27" t="s">
        <v>127</v>
      </c>
      <c r="C27" s="1">
        <v>2.4532930575533278</v>
      </c>
      <c r="D27" s="1">
        <v>1.1783748522236161E-2</v>
      </c>
      <c r="E27" s="1">
        <v>2.2665227213338053</v>
      </c>
      <c r="F27" s="1">
        <v>6.255773180704736E-3</v>
      </c>
    </row>
    <row r="28" spans="1:6" x14ac:dyDescent="0.25">
      <c r="A28" t="s">
        <v>94</v>
      </c>
      <c r="B28" t="s">
        <v>128</v>
      </c>
      <c r="C28" s="1">
        <v>0.74075291506929375</v>
      </c>
      <c r="D28" s="1">
        <v>9.0858301122294788E-3</v>
      </c>
      <c r="E28" s="1">
        <v>0.69470169959892158</v>
      </c>
      <c r="F28" s="1">
        <v>5.038397753101922E-3</v>
      </c>
    </row>
    <row r="29" spans="1:6" x14ac:dyDescent="0.25">
      <c r="A29" t="s">
        <v>95</v>
      </c>
      <c r="B29" t="s">
        <v>129</v>
      </c>
      <c r="C29" s="1">
        <v>1.7126828975269346</v>
      </c>
      <c r="D29" s="1">
        <v>6.1045766578988279E-3</v>
      </c>
      <c r="E29" s="1">
        <v>1.5718210217348805</v>
      </c>
      <c r="F29" s="1">
        <v>2.9866048572934675E-3</v>
      </c>
    </row>
    <row r="30" spans="1:6" x14ac:dyDescent="0.25">
      <c r="A30" t="s">
        <v>96</v>
      </c>
      <c r="B30" t="s">
        <v>130</v>
      </c>
      <c r="C30" s="1">
        <v>0.30355811468433869</v>
      </c>
      <c r="D30" s="1"/>
      <c r="E30" s="1">
        <v>0.28637419297659317</v>
      </c>
      <c r="F30" s="1"/>
    </row>
    <row r="31" spans="1:6" x14ac:dyDescent="0.25">
      <c r="A31" t="s">
        <v>97</v>
      </c>
      <c r="B31" t="s">
        <v>131</v>
      </c>
      <c r="C31" s="1">
        <v>0.15140798519834645</v>
      </c>
      <c r="D31" s="1"/>
      <c r="E31" s="1">
        <v>0.15508362885968169</v>
      </c>
      <c r="F31" s="1"/>
    </row>
    <row r="32" spans="1:6" x14ac:dyDescent="0.25">
      <c r="A32" t="s">
        <v>98</v>
      </c>
      <c r="B32" t="s">
        <v>132</v>
      </c>
      <c r="C32" s="1">
        <v>0.30677709367318362</v>
      </c>
      <c r="D32" s="1"/>
      <c r="E32" s="1">
        <v>0.30543227102863824</v>
      </c>
      <c r="F32" s="1"/>
    </row>
    <row r="33" spans="1:6" x14ac:dyDescent="0.25">
      <c r="A33" t="s">
        <v>99</v>
      </c>
      <c r="B33" t="s">
        <v>133</v>
      </c>
      <c r="C33" s="1">
        <v>0.54181492112846996</v>
      </c>
      <c r="D33" s="1"/>
      <c r="E33" s="1">
        <v>0.53948410011168324</v>
      </c>
      <c r="F33" s="1"/>
    </row>
    <row r="34" spans="1:6" x14ac:dyDescent="0.25">
      <c r="A34" t="s">
        <v>100</v>
      </c>
      <c r="B34" t="s">
        <v>134</v>
      </c>
      <c r="C34" s="1">
        <v>62867</v>
      </c>
      <c r="D34" s="1"/>
      <c r="E34" s="1">
        <v>205618</v>
      </c>
      <c r="F34" s="1"/>
    </row>
  </sheetData>
  <pageMargins left="0.7" right="0.7" top="0.75" bottom="0.75" header="0.3" footer="0.3"/>
  <pageSetup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7"/>
  <sheetViews>
    <sheetView zoomScale="130" zoomScaleNormal="130" workbookViewId="0">
      <selection sqref="A1:XFD1048576"/>
    </sheetView>
  </sheetViews>
  <sheetFormatPr defaultColWidth="8.81640625" defaultRowHeight="12.5" x14ac:dyDescent="0.25"/>
  <sheetData>
    <row r="1" spans="1:5" x14ac:dyDescent="0.25">
      <c r="A1" t="s">
        <v>181</v>
      </c>
      <c r="B1" t="s">
        <v>198</v>
      </c>
      <c r="C1" t="s">
        <v>199</v>
      </c>
      <c r="D1" t="s">
        <v>200</v>
      </c>
      <c r="E1" t="s">
        <v>201</v>
      </c>
    </row>
    <row r="2" spans="1:5" x14ac:dyDescent="0.25">
      <c r="A2" t="s">
        <v>182</v>
      </c>
      <c r="B2" s="1">
        <v>2.735641827571306E-2</v>
      </c>
      <c r="C2" s="1">
        <v>5.1743777225473062E-2</v>
      </c>
      <c r="D2" s="1">
        <v>3.5397138056692652E-2</v>
      </c>
      <c r="E2" s="1">
        <v>5.6658732143051761E-2</v>
      </c>
    </row>
    <row r="3" spans="1:5" x14ac:dyDescent="0.25">
      <c r="A3" t="s">
        <v>183</v>
      </c>
      <c r="B3" s="1">
        <v>8.2291470331009878E-2</v>
      </c>
      <c r="C3" s="1">
        <v>0.15403683633026122</v>
      </c>
      <c r="D3" s="1">
        <v>7.8853426818668193E-2</v>
      </c>
      <c r="E3" s="1">
        <v>0.11898108122004472</v>
      </c>
    </row>
    <row r="4" spans="1:5" x14ac:dyDescent="0.25">
      <c r="A4" t="s">
        <v>184</v>
      </c>
      <c r="B4" s="1">
        <v>0.17067979797489025</v>
      </c>
      <c r="C4" s="1">
        <v>0.21850566987835154</v>
      </c>
      <c r="D4" s="1">
        <v>0.19099413044793512</v>
      </c>
      <c r="E4" s="1">
        <v>0.23688890117426792</v>
      </c>
    </row>
    <row r="5" spans="1:5" x14ac:dyDescent="0.25">
      <c r="A5" t="s">
        <v>185</v>
      </c>
      <c r="B5" s="1">
        <v>0.14074745114165552</v>
      </c>
      <c r="C5" s="1">
        <v>0.18680290779012607</v>
      </c>
      <c r="D5" s="1">
        <v>0.16722386570738187</v>
      </c>
      <c r="E5" s="1">
        <v>0.21545068922897012</v>
      </c>
    </row>
    <row r="6" spans="1:5" x14ac:dyDescent="0.25">
      <c r="A6" t="s">
        <v>186</v>
      </c>
      <c r="B6" s="1">
        <v>5.9018623115816043E-2</v>
      </c>
      <c r="C6" s="1">
        <v>0.10162596273302137</v>
      </c>
      <c r="D6" s="1">
        <v>5.305334865367025E-2</v>
      </c>
      <c r="E6" s="1">
        <v>7.8537278463014629E-2</v>
      </c>
    </row>
    <row r="7" spans="1:5" x14ac:dyDescent="0.25">
      <c r="A7" t="s">
        <v>187</v>
      </c>
      <c r="B7" s="1">
        <v>6.902967318440982E-2</v>
      </c>
      <c r="C7" s="1">
        <v>0.15020875153877944</v>
      </c>
      <c r="D7" s="1">
        <v>9.5991800562238869E-2</v>
      </c>
      <c r="E7" s="1">
        <v>0.15810837632682934</v>
      </c>
    </row>
    <row r="8" spans="1:5" x14ac:dyDescent="0.25">
      <c r="A8" t="s">
        <v>188</v>
      </c>
      <c r="B8" s="1">
        <v>0.11840626304464094</v>
      </c>
      <c r="C8" s="1">
        <v>0.15997891849063134</v>
      </c>
      <c r="D8" s="1">
        <v>0.11055533529118433</v>
      </c>
      <c r="E8" s="1">
        <v>0.13463397036514368</v>
      </c>
    </row>
    <row r="9" spans="1:5" x14ac:dyDescent="0.25">
      <c r="A9" t="s">
        <v>189</v>
      </c>
      <c r="B9" s="1">
        <v>5.281136328355443E-2</v>
      </c>
      <c r="C9" s="1">
        <v>9.1645737589096943E-2</v>
      </c>
      <c r="D9" s="1">
        <v>6.206138417809863E-2</v>
      </c>
      <c r="E9" s="1">
        <v>8.8196237342322903E-2</v>
      </c>
    </row>
    <row r="10" spans="1:5" x14ac:dyDescent="0.25">
      <c r="A10" t="s">
        <v>190</v>
      </c>
      <c r="B10" s="1">
        <v>0.15323828875370596</v>
      </c>
      <c r="C10" s="1">
        <v>0.18821005439722377</v>
      </c>
      <c r="D10" s="1">
        <v>0.1716491044253684</v>
      </c>
      <c r="E10" s="1">
        <v>0.21268021754005423</v>
      </c>
    </row>
    <row r="11" spans="1:5" x14ac:dyDescent="0.25">
      <c r="A11" t="s">
        <v>191</v>
      </c>
      <c r="B11" s="1">
        <v>0.16676699519123334</v>
      </c>
      <c r="C11" s="1">
        <v>0.23639921669157637</v>
      </c>
      <c r="D11" s="1">
        <v>0.16049617921443074</v>
      </c>
      <c r="E11" s="1">
        <v>0.21629286063198572</v>
      </c>
    </row>
    <row r="12" spans="1:5" x14ac:dyDescent="0.25">
      <c r="A12" t="s">
        <v>192</v>
      </c>
      <c r="B12" s="1">
        <v>9.7371063115472889E-2</v>
      </c>
      <c r="C12" s="1">
        <v>0.13775121765362444</v>
      </c>
      <c r="D12" s="1">
        <v>0.10883818135449604</v>
      </c>
      <c r="E12" s="1">
        <v>0.14650268863065014</v>
      </c>
    </row>
    <row r="13" spans="1:5" x14ac:dyDescent="0.25">
      <c r="A13" t="s">
        <v>193</v>
      </c>
      <c r="B13" s="1">
        <v>0.25870447088385645</v>
      </c>
      <c r="C13" s="1">
        <v>0.33254053962831187</v>
      </c>
      <c r="D13" s="1">
        <v>0.2539205081566111</v>
      </c>
      <c r="E13" s="1">
        <v>0.32494996181850933</v>
      </c>
    </row>
    <row r="14" spans="1:5" x14ac:dyDescent="0.25">
      <c r="A14" t="s">
        <v>194</v>
      </c>
      <c r="B14" s="1">
        <v>0.10606891854062049</v>
      </c>
      <c r="C14" s="1">
        <v>0.16141192108933394</v>
      </c>
      <c r="D14" s="1">
        <v>0.1147485041600734</v>
      </c>
      <c r="E14" s="1">
        <v>0.15639386870265432</v>
      </c>
    </row>
    <row r="15" spans="1:5" x14ac:dyDescent="0.25">
      <c r="A15" t="s">
        <v>195</v>
      </c>
      <c r="B15" s="1">
        <v>2.9105236489646573E-2</v>
      </c>
      <c r="C15" s="1">
        <v>5.4701986901318521E-2</v>
      </c>
      <c r="D15" s="1">
        <v>4.5929526251898868E-2</v>
      </c>
      <c r="E15" s="1">
        <v>6.5251363492977554E-2</v>
      </c>
    </row>
    <row r="16" spans="1:5" x14ac:dyDescent="0.25">
      <c r="A16" t="s">
        <v>196</v>
      </c>
      <c r="B16" s="1">
        <v>8.8811289528313797E-2</v>
      </c>
      <c r="C16" s="1">
        <v>0.13267557364044394</v>
      </c>
      <c r="D16" s="1">
        <v>9.5973825387554917E-2</v>
      </c>
      <c r="E16" s="1">
        <v>0.12996744845601826</v>
      </c>
    </row>
    <row r="17" spans="1:5" x14ac:dyDescent="0.25">
      <c r="A17" t="s">
        <v>197</v>
      </c>
      <c r="B17" s="1"/>
      <c r="C17" s="1">
        <v>62867</v>
      </c>
      <c r="D17" s="1"/>
      <c r="E17" s="1">
        <v>205618</v>
      </c>
    </row>
  </sheetData>
  <pageMargins left="0.7" right="0.7" top="0.75" bottom="0.75" header="0.3" footer="0.3"/>
  <pageSetup orientation="portrait" horizontalDpi="0" verticalDpi="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7"/>
  <sheetViews>
    <sheetView workbookViewId="0">
      <selection sqref="A1:XFD1048576"/>
    </sheetView>
  </sheetViews>
  <sheetFormatPr defaultColWidth="8.81640625" defaultRowHeight="12.5" x14ac:dyDescent="0.25"/>
  <sheetData>
    <row r="1" spans="1:3" x14ac:dyDescent="0.25">
      <c r="A1" t="s">
        <v>152</v>
      </c>
      <c r="B1" t="s">
        <v>179</v>
      </c>
      <c r="C1" t="s">
        <v>180</v>
      </c>
    </row>
    <row r="2" spans="1:3" x14ac:dyDescent="0.25">
      <c r="A2" t="s">
        <v>153</v>
      </c>
      <c r="B2" s="1">
        <v>16888.208310249305</v>
      </c>
      <c r="C2" s="1">
        <v>11101.195219123507</v>
      </c>
    </row>
    <row r="3" spans="1:3" x14ac:dyDescent="0.25">
      <c r="A3" t="s">
        <v>154</v>
      </c>
      <c r="B3" s="1">
        <v>13469.450199203187</v>
      </c>
      <c r="C3" s="1">
        <v>8649.610803324098</v>
      </c>
    </row>
    <row r="4" spans="1:3" x14ac:dyDescent="0.25">
      <c r="A4" t="s">
        <v>155</v>
      </c>
      <c r="B4" s="1">
        <v>2679.9761354203815</v>
      </c>
      <c r="C4" s="1">
        <v>3072.8128974204756</v>
      </c>
    </row>
    <row r="5" spans="1:3" x14ac:dyDescent="0.25">
      <c r="A5" t="s">
        <v>156</v>
      </c>
      <c r="B5" s="1">
        <v>1251.5126054741959</v>
      </c>
      <c r="C5" s="1">
        <v>900.12508918584092</v>
      </c>
    </row>
    <row r="6" spans="1:3" x14ac:dyDescent="0.25">
      <c r="A6" t="s">
        <v>157</v>
      </c>
      <c r="B6" s="1">
        <v>53.257345759202941</v>
      </c>
      <c r="C6" s="1">
        <v>51.235103758335008</v>
      </c>
    </row>
    <row r="7" spans="1:3" x14ac:dyDescent="0.25">
      <c r="A7" t="s">
        <v>158</v>
      </c>
      <c r="B7" s="1">
        <v>9.0174354337696609</v>
      </c>
      <c r="C7" s="1">
        <v>83.160945932539661</v>
      </c>
    </row>
    <row r="8" spans="1:3" x14ac:dyDescent="0.25">
      <c r="A8" t="s">
        <v>159</v>
      </c>
      <c r="B8" s="1">
        <v>3940.5061763283438</v>
      </c>
      <c r="C8" s="1">
        <v>4056.0989325388578</v>
      </c>
    </row>
    <row r="9" spans="1:3" x14ac:dyDescent="0.25">
      <c r="A9" t="s">
        <v>160</v>
      </c>
      <c r="B9" s="1">
        <v>187.57179305548576</v>
      </c>
      <c r="C9" s="1">
        <v>150.80938446087902</v>
      </c>
    </row>
    <row r="10" spans="1:3" x14ac:dyDescent="0.25">
      <c r="A10" t="s">
        <v>161</v>
      </c>
      <c r="B10" s="1">
        <v>28.493127681881603</v>
      </c>
      <c r="C10" s="1">
        <v>32.483929149385112</v>
      </c>
    </row>
    <row r="11" spans="1:3" x14ac:dyDescent="0.25">
      <c r="A11" t="s">
        <v>162</v>
      </c>
      <c r="B11" s="1">
        <v>42.89535857131925</v>
      </c>
      <c r="C11" s="1">
        <v>31.194442898383901</v>
      </c>
    </row>
    <row r="12" spans="1:3" x14ac:dyDescent="0.25">
      <c r="A12" t="s">
        <v>163</v>
      </c>
      <c r="B12" s="1">
        <v>601.40702343208261</v>
      </c>
      <c r="C12" s="1">
        <v>648.01393972703443</v>
      </c>
    </row>
    <row r="13" spans="1:3" x14ac:dyDescent="0.25">
      <c r="A13" t="s">
        <v>164</v>
      </c>
      <c r="B13" s="1">
        <v>860.36730274077274</v>
      </c>
      <c r="C13" s="1">
        <v>862.50169623568308</v>
      </c>
    </row>
    <row r="14" spans="1:3" x14ac:dyDescent="0.25">
      <c r="A14" t="s">
        <v>165</v>
      </c>
      <c r="B14" s="1">
        <v>2.7047271349013156</v>
      </c>
      <c r="C14" s="1">
        <v>1.9689298620956714</v>
      </c>
    </row>
    <row r="15" spans="1:3" x14ac:dyDescent="0.25">
      <c r="A15" t="s">
        <v>166</v>
      </c>
      <c r="B15" s="1">
        <v>0.77022107142499363</v>
      </c>
      <c r="C15" s="1">
        <v>0.45760099465040899</v>
      </c>
    </row>
    <row r="16" spans="1:3" x14ac:dyDescent="0.25">
      <c r="A16" t="s">
        <v>167</v>
      </c>
      <c r="B16" s="1">
        <v>1.9347927803949405</v>
      </c>
      <c r="C16" s="1">
        <v>1.511328867445263</v>
      </c>
    </row>
    <row r="17" spans="1:3" x14ac:dyDescent="0.25">
      <c r="A17" t="s">
        <v>168</v>
      </c>
      <c r="B17" s="1">
        <v>0.33361120981785358</v>
      </c>
      <c r="C17" s="1">
        <v>0.30547171514470051</v>
      </c>
    </row>
    <row r="18" spans="1:3" x14ac:dyDescent="0.25">
      <c r="A18" t="s">
        <v>169</v>
      </c>
      <c r="B18" s="1">
        <v>0.11119218483262104</v>
      </c>
      <c r="C18" s="1">
        <v>0.15999829448121058</v>
      </c>
    </row>
    <row r="19" spans="1:3" x14ac:dyDescent="0.25">
      <c r="A19" t="s">
        <v>170</v>
      </c>
      <c r="B19" s="1">
        <v>0.32441532341890489</v>
      </c>
      <c r="C19" s="1">
        <v>0.26638303392020374</v>
      </c>
    </row>
    <row r="20" spans="1:3" x14ac:dyDescent="0.25">
      <c r="A20" t="s">
        <v>171</v>
      </c>
      <c r="B20" s="1">
        <v>0.56439249174847406</v>
      </c>
      <c r="C20" s="1">
        <v>0.5736186715985877</v>
      </c>
    </row>
    <row r="21" spans="1:3" x14ac:dyDescent="0.25">
      <c r="A21" t="s">
        <v>172</v>
      </c>
      <c r="B21" s="1">
        <v>0.26948868311506158</v>
      </c>
      <c r="C21" s="1">
        <v>0.21487308020507562</v>
      </c>
    </row>
    <row r="22" spans="1:3" x14ac:dyDescent="0.25">
      <c r="A22" t="s">
        <v>173</v>
      </c>
      <c r="B22" s="1">
        <v>0.54061099877512009</v>
      </c>
      <c r="C22" s="1">
        <v>0.5212231477444802</v>
      </c>
    </row>
    <row r="23" spans="1:3" x14ac:dyDescent="0.25">
      <c r="A23" t="s">
        <v>174</v>
      </c>
      <c r="B23" s="1">
        <v>0.18990031810981833</v>
      </c>
      <c r="C23" s="1">
        <v>0.26390377205044402</v>
      </c>
    </row>
    <row r="24" spans="1:3" x14ac:dyDescent="0.25">
      <c r="A24" t="s">
        <v>175</v>
      </c>
      <c r="B24" s="1">
        <v>0.51013674088202687</v>
      </c>
      <c r="C24" s="1">
        <v>0.49357716906607241</v>
      </c>
    </row>
    <row r="25" spans="1:3" x14ac:dyDescent="0.25">
      <c r="A25" t="s">
        <v>176</v>
      </c>
      <c r="B25" s="1">
        <v>0.18635220005478575</v>
      </c>
      <c r="C25" s="1">
        <v>0.19366762149821998</v>
      </c>
    </row>
    <row r="26" spans="1:3" x14ac:dyDescent="0.25">
      <c r="A26" t="s">
        <v>177</v>
      </c>
      <c r="B26" s="1">
        <v>0.23134294968265137</v>
      </c>
      <c r="C26" s="1">
        <v>0.22137848100313337</v>
      </c>
    </row>
    <row r="27" spans="1:3" x14ac:dyDescent="0.25">
      <c r="A27" t="s">
        <v>178</v>
      </c>
      <c r="B27" s="1">
        <v>7.2168109380536027E-2</v>
      </c>
      <c r="C27" s="1">
        <v>9.1376728432576979E-2</v>
      </c>
    </row>
  </sheetData>
  <pageMargins left="0.7" right="0.7" top="0.75" bottom="0.75" header="0.3" footer="0.3"/>
  <pageSetup orientation="portrait"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E17"/>
  <sheetViews>
    <sheetView zoomScale="130" zoomScaleNormal="130" workbookViewId="0">
      <selection sqref="A1:XFD1048576"/>
    </sheetView>
  </sheetViews>
  <sheetFormatPr defaultColWidth="8.81640625" defaultRowHeight="12.5" x14ac:dyDescent="0.25"/>
  <cols>
    <col min="1" max="1" width="19.36328125" customWidth="1"/>
    <col min="2" max="2" width="16.1796875" customWidth="1"/>
    <col min="3" max="3" width="16.36328125" customWidth="1"/>
    <col min="4" max="4" width="14.6328125" customWidth="1"/>
    <col min="5" max="5" width="13.453125" customWidth="1"/>
  </cols>
  <sheetData>
    <row r="2" spans="2:5" x14ac:dyDescent="0.25">
      <c r="B2" s="42"/>
      <c r="C2" s="42"/>
      <c r="D2" s="42"/>
      <c r="E2" s="42"/>
    </row>
    <row r="3" spans="2:5" x14ac:dyDescent="0.25">
      <c r="B3" s="42"/>
      <c r="C3" s="42"/>
      <c r="D3" s="42"/>
      <c r="E3" s="42"/>
    </row>
    <row r="4" spans="2:5" x14ac:dyDescent="0.25">
      <c r="B4" s="42"/>
      <c r="C4" s="42"/>
      <c r="D4" s="42"/>
      <c r="E4" s="42"/>
    </row>
    <row r="5" spans="2:5" x14ac:dyDescent="0.25">
      <c r="B5" s="42"/>
      <c r="C5" s="42"/>
      <c r="D5" s="42"/>
      <c r="E5" s="42"/>
    </row>
    <row r="6" spans="2:5" x14ac:dyDescent="0.25">
      <c r="B6" s="42"/>
      <c r="C6" s="42"/>
      <c r="D6" s="42"/>
      <c r="E6" s="42"/>
    </row>
    <row r="7" spans="2:5" x14ac:dyDescent="0.25">
      <c r="B7" s="42"/>
      <c r="C7" s="42"/>
      <c r="D7" s="42"/>
      <c r="E7" s="42"/>
    </row>
    <row r="8" spans="2:5" x14ac:dyDescent="0.25">
      <c r="B8" s="42"/>
      <c r="C8" s="42"/>
      <c r="D8" s="42"/>
      <c r="E8" s="42"/>
    </row>
    <row r="9" spans="2:5" x14ac:dyDescent="0.25">
      <c r="B9" s="42"/>
      <c r="C9" s="42"/>
      <c r="D9" s="42"/>
      <c r="E9" s="42"/>
    </row>
    <row r="10" spans="2:5" x14ac:dyDescent="0.25">
      <c r="B10" s="42"/>
      <c r="C10" s="42"/>
      <c r="D10" s="42"/>
      <c r="E10" s="42"/>
    </row>
    <row r="11" spans="2:5" x14ac:dyDescent="0.25">
      <c r="B11" s="42"/>
      <c r="C11" s="42"/>
      <c r="D11" s="42"/>
      <c r="E11" s="42"/>
    </row>
    <row r="12" spans="2:5" x14ac:dyDescent="0.25">
      <c r="B12" s="42"/>
      <c r="C12" s="42"/>
      <c r="D12" s="42"/>
      <c r="E12" s="42"/>
    </row>
    <row r="13" spans="2:5" x14ac:dyDescent="0.25">
      <c r="B13" s="42"/>
      <c r="C13" s="42"/>
      <c r="D13" s="42"/>
      <c r="E13" s="42"/>
    </row>
    <row r="14" spans="2:5" x14ac:dyDescent="0.25">
      <c r="B14" s="42"/>
      <c r="C14" s="42"/>
      <c r="D14" s="42"/>
      <c r="E14" s="42"/>
    </row>
    <row r="15" spans="2:5" x14ac:dyDescent="0.25">
      <c r="B15" s="42"/>
      <c r="C15" s="42"/>
      <c r="D15" s="42"/>
      <c r="E15" s="42"/>
    </row>
    <row r="16" spans="2:5" x14ac:dyDescent="0.25">
      <c r="B16" s="42"/>
      <c r="C16" s="42"/>
      <c r="D16" s="42"/>
      <c r="E16" s="42"/>
    </row>
    <row r="17" spans="2:5" x14ac:dyDescent="0.25">
      <c r="B17" s="1"/>
      <c r="C17" s="1"/>
      <c r="D17" s="1"/>
      <c r="E17" s="1"/>
    </row>
  </sheetData>
  <pageMargins left="0.7" right="0.7" top="0.75" bottom="0.75" header="0.3" footer="0.3"/>
  <pageSetup orientation="portrait" horizontalDpi="0" verticalDpi="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9CD3-3E01-4506-A99D-5D617688FB1F}">
  <dimension ref="G4:N11"/>
  <sheetViews>
    <sheetView workbookViewId="0">
      <selection sqref="A1:XFD1048576"/>
    </sheetView>
  </sheetViews>
  <sheetFormatPr defaultColWidth="12.453125" defaultRowHeight="15.5" x14ac:dyDescent="0.35"/>
  <cols>
    <col min="1" max="1" width="12" style="19" customWidth="1"/>
    <col min="2" max="16384" width="12.453125" style="19"/>
  </cols>
  <sheetData>
    <row r="4" spans="7:14" x14ac:dyDescent="0.35">
      <c r="G4" s="20"/>
      <c r="H4" s="20"/>
      <c r="I4" s="20"/>
      <c r="J4" s="20"/>
      <c r="K4" s="20"/>
      <c r="L4" s="20"/>
      <c r="M4" s="20"/>
      <c r="N4" s="20"/>
    </row>
    <row r="5" spans="7:14" x14ac:dyDescent="0.35">
      <c r="G5" s="20"/>
      <c r="H5" s="20"/>
      <c r="I5" s="20"/>
      <c r="J5" s="20"/>
      <c r="K5" s="20"/>
      <c r="L5" s="20"/>
      <c r="M5" s="20"/>
      <c r="N5" s="20"/>
    </row>
    <row r="6" spans="7:14" x14ac:dyDescent="0.35">
      <c r="G6" s="20"/>
      <c r="H6" s="20"/>
      <c r="I6" s="20"/>
      <c r="J6" s="20"/>
      <c r="K6" s="20"/>
      <c r="L6" s="20"/>
      <c r="M6" s="20"/>
      <c r="N6" s="20"/>
    </row>
    <row r="7" spans="7:14" x14ac:dyDescent="0.35">
      <c r="G7" s="20"/>
      <c r="H7" s="20"/>
      <c r="I7" s="20"/>
      <c r="J7" s="20"/>
      <c r="K7" s="20"/>
      <c r="L7" s="20"/>
      <c r="M7" s="20"/>
      <c r="N7" s="20"/>
    </row>
    <row r="8" spans="7:14" x14ac:dyDescent="0.35">
      <c r="G8" s="20"/>
      <c r="H8" s="20"/>
      <c r="I8" s="20"/>
      <c r="J8" s="20"/>
      <c r="K8" s="20"/>
      <c r="L8" s="20"/>
      <c r="M8" s="20"/>
      <c r="N8" s="20"/>
    </row>
    <row r="9" spans="7:14" x14ac:dyDescent="0.35">
      <c r="G9" s="20"/>
      <c r="H9" s="20"/>
      <c r="I9" s="20"/>
      <c r="J9" s="20"/>
      <c r="K9" s="20"/>
      <c r="L9" s="20"/>
      <c r="M9" s="20"/>
      <c r="N9" s="20"/>
    </row>
    <row r="10" spans="7:14" x14ac:dyDescent="0.35">
      <c r="G10" s="39"/>
      <c r="H10" s="39"/>
      <c r="J10" s="39"/>
      <c r="K10" s="39"/>
      <c r="M10" s="39"/>
      <c r="N10" s="39"/>
    </row>
    <row r="11" spans="7:14" x14ac:dyDescent="0.35">
      <c r="H11" s="39"/>
    </row>
  </sheetData>
  <pageMargins left="0.7" right="0.7" top="0.75" bottom="0.75" header="0.3" footer="0.3"/>
  <pageSetup orientation="portrait"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20"/>
  <sheetViews>
    <sheetView zoomScale="150" zoomScaleNormal="150" workbookViewId="0">
      <selection sqref="A1:XFD1048576"/>
    </sheetView>
  </sheetViews>
  <sheetFormatPr defaultColWidth="8.81640625" defaultRowHeight="12.5" x14ac:dyDescent="0.25"/>
  <cols>
    <col min="2" max="2" width="12.81640625" customWidth="1"/>
  </cols>
  <sheetData>
    <row r="1" spans="1:2" x14ac:dyDescent="0.25">
      <c r="A1" t="s">
        <v>65</v>
      </c>
    </row>
    <row r="3" spans="1:2" x14ac:dyDescent="0.25">
      <c r="A3" s="48" t="s">
        <v>66</v>
      </c>
      <c r="B3" s="49"/>
    </row>
    <row r="4" spans="1:2" x14ac:dyDescent="0.25">
      <c r="A4" s="50" t="s">
        <v>67</v>
      </c>
      <c r="B4" s="51">
        <v>225.26506911366678</v>
      </c>
    </row>
    <row r="5" spans="1:2" x14ac:dyDescent="0.25">
      <c r="A5" s="52" t="s">
        <v>68</v>
      </c>
      <c r="B5" s="53">
        <v>2904.8910937517735</v>
      </c>
    </row>
    <row r="6" spans="1:2" x14ac:dyDescent="0.25">
      <c r="A6" s="54" t="s">
        <v>69</v>
      </c>
      <c r="B6" s="55">
        <v>272.56384630711591</v>
      </c>
    </row>
    <row r="7" spans="1:2" x14ac:dyDescent="0.25">
      <c r="A7" s="56" t="s">
        <v>70</v>
      </c>
      <c r="B7" s="57">
        <v>3514.8294084456957</v>
      </c>
    </row>
    <row r="8" spans="1:2" x14ac:dyDescent="0.25">
      <c r="A8" s="58" t="s">
        <v>71</v>
      </c>
      <c r="B8" s="59">
        <v>7.754682080791149E-2</v>
      </c>
    </row>
    <row r="9" spans="1:2" x14ac:dyDescent="0.25">
      <c r="A9" s="60" t="s">
        <v>72</v>
      </c>
      <c r="B9" s="61">
        <v>12861</v>
      </c>
    </row>
    <row r="15" spans="1:2" x14ac:dyDescent="0.25">
      <c r="A15" t="s">
        <v>73</v>
      </c>
    </row>
    <row r="16" spans="1:2" x14ac:dyDescent="0.25">
      <c r="A16" s="62" t="s">
        <v>74</v>
      </c>
      <c r="B16" s="63"/>
    </row>
    <row r="17" spans="1:2" x14ac:dyDescent="0.25">
      <c r="A17" s="64" t="s">
        <v>75</v>
      </c>
      <c r="B17" s="65">
        <v>0.13267557364044394</v>
      </c>
    </row>
    <row r="18" spans="1:2" x14ac:dyDescent="0.25">
      <c r="A18" s="66" t="s">
        <v>76</v>
      </c>
      <c r="B18" s="67">
        <v>0.13415033321072603</v>
      </c>
    </row>
    <row r="19" spans="1:2" x14ac:dyDescent="0.25">
      <c r="A19" s="68" t="s">
        <v>77</v>
      </c>
      <c r="B19" s="69">
        <v>0.14336651967927289</v>
      </c>
    </row>
    <row r="20" spans="1:2" x14ac:dyDescent="0.25">
      <c r="A20" s="70" t="s">
        <v>78</v>
      </c>
      <c r="B20" s="71">
        <v>62867</v>
      </c>
    </row>
  </sheetData>
  <pageMargins left="0.7" right="0.7" top="0.75" bottom="0.75" header="0.3" footer="0.3"/>
  <pageSetup orientation="portrait" horizontalDpi="0" verticalDpi="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D7"/>
  <sheetViews>
    <sheetView topLeftCell="A2" workbookViewId="0">
      <selection activeCell="A2" sqref="A1:XFD1048576"/>
    </sheetView>
  </sheetViews>
  <sheetFormatPr defaultColWidth="8.81640625" defaultRowHeight="12.5" x14ac:dyDescent="0.25"/>
  <sheetData>
    <row r="1" spans="1:4" x14ac:dyDescent="0.25">
      <c r="A1" t="s">
        <v>139</v>
      </c>
      <c r="B1" t="s">
        <v>143</v>
      </c>
      <c r="C1" t="s">
        <v>150</v>
      </c>
      <c r="D1" t="s">
        <v>151</v>
      </c>
    </row>
    <row r="2" spans="1:4" x14ac:dyDescent="0.25">
      <c r="A2" t="s">
        <v>140</v>
      </c>
      <c r="B2" t="s">
        <v>144</v>
      </c>
      <c r="C2" s="1">
        <v>9.1359790636866139E-3</v>
      </c>
      <c r="D2" s="1">
        <v>3.7715908904862656E-2</v>
      </c>
    </row>
    <row r="3" spans="1:4" x14ac:dyDescent="0.25">
      <c r="A3" t="s">
        <v>140</v>
      </c>
      <c r="B3" t="s">
        <v>145</v>
      </c>
      <c r="C3" s="1">
        <v>1.1196695226080805E-2</v>
      </c>
      <c r="D3" s="1">
        <v>4.3966964590138019E-2</v>
      </c>
    </row>
    <row r="4" spans="1:4" x14ac:dyDescent="0.25">
      <c r="A4" t="s">
        <v>141</v>
      </c>
      <c r="B4" t="s">
        <v>146</v>
      </c>
      <c r="C4" s="1">
        <v>8.8811289528313797E-2</v>
      </c>
      <c r="D4" s="1">
        <v>9.5973825387555403E-2</v>
      </c>
    </row>
    <row r="5" spans="1:4" x14ac:dyDescent="0.25">
      <c r="A5" t="s">
        <v>141</v>
      </c>
      <c r="B5" t="s">
        <v>147</v>
      </c>
      <c r="C5" s="1">
        <v>0.13267557364044394</v>
      </c>
      <c r="D5" s="1">
        <v>0.1299674484560201</v>
      </c>
    </row>
    <row r="6" spans="1:4" x14ac:dyDescent="0.25">
      <c r="A6" t="s">
        <v>142</v>
      </c>
      <c r="B6" t="s">
        <v>148</v>
      </c>
      <c r="C6" s="1">
        <v>0.2437820402778661</v>
      </c>
      <c r="D6" s="1">
        <v>0.20183609018827961</v>
      </c>
    </row>
    <row r="7" spans="1:4" x14ac:dyDescent="0.25">
      <c r="A7" t="s">
        <v>142</v>
      </c>
      <c r="B7" t="s">
        <v>149</v>
      </c>
      <c r="C7" s="1">
        <v>0.32687340668881842</v>
      </c>
      <c r="D7" s="1">
        <v>0.27319820078460089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I26"/>
  <sheetViews>
    <sheetView workbookViewId="0">
      <selection sqref="A1:XFD1048576"/>
    </sheetView>
  </sheetViews>
  <sheetFormatPr defaultColWidth="8.81640625" defaultRowHeight="12.5" x14ac:dyDescent="0.25"/>
  <sheetData>
    <row r="1" spans="1:9" x14ac:dyDescent="0.25">
      <c r="A1" t="s">
        <v>202</v>
      </c>
      <c r="B1" t="s">
        <v>207</v>
      </c>
      <c r="C1" t="s">
        <v>215</v>
      </c>
      <c r="D1" t="s">
        <v>241</v>
      </c>
      <c r="E1" t="s">
        <v>242</v>
      </c>
      <c r="F1" t="s">
        <v>243</v>
      </c>
      <c r="G1" t="s">
        <v>244</v>
      </c>
      <c r="H1" t="s">
        <v>245</v>
      </c>
      <c r="I1" t="s">
        <v>246</v>
      </c>
    </row>
    <row r="2" spans="1:9" x14ac:dyDescent="0.25">
      <c r="A2" t="s">
        <v>203</v>
      </c>
      <c r="B2" t="s">
        <v>208</v>
      </c>
      <c r="C2" t="s">
        <v>216</v>
      </c>
      <c r="D2" s="1">
        <v>0</v>
      </c>
      <c r="E2" s="1">
        <v>47.093023255813954</v>
      </c>
      <c r="F2" s="1">
        <v>0</v>
      </c>
      <c r="G2" s="1">
        <v>185.0199203187251</v>
      </c>
      <c r="H2" s="1">
        <v>647.56972111553785</v>
      </c>
      <c r="I2" s="1">
        <v>235.46511627906975</v>
      </c>
    </row>
    <row r="3" spans="1:9" x14ac:dyDescent="0.25">
      <c r="A3" t="s">
        <v>203</v>
      </c>
      <c r="B3" t="s">
        <v>208</v>
      </c>
      <c r="C3" t="s">
        <v>217</v>
      </c>
      <c r="D3" s="1">
        <v>506.4202351538857</v>
      </c>
      <c r="E3" s="1">
        <v>4625.4980079681291</v>
      </c>
      <c r="F3" s="1">
        <v>1221.7732780144538</v>
      </c>
      <c r="G3" s="1">
        <v>554.461132353126</v>
      </c>
      <c r="H3" s="1">
        <v>4625.4980079681291</v>
      </c>
      <c r="I3" s="1">
        <v>1056.1164425773827</v>
      </c>
    </row>
    <row r="4" spans="1:9" x14ac:dyDescent="0.25">
      <c r="A4" t="s">
        <v>203</v>
      </c>
      <c r="B4" t="s">
        <v>208</v>
      </c>
      <c r="C4" t="s">
        <v>218</v>
      </c>
      <c r="D4" s="1">
        <v>0</v>
      </c>
      <c r="E4" s="1">
        <v>3038.5757078750648</v>
      </c>
      <c r="F4" s="1">
        <v>565.11627906976742</v>
      </c>
      <c r="G4" s="1">
        <v>0</v>
      </c>
      <c r="H4" s="1">
        <v>1046.4369917311965</v>
      </c>
      <c r="I4" s="1">
        <v>0</v>
      </c>
    </row>
    <row r="5" spans="1:9" x14ac:dyDescent="0.25">
      <c r="A5" t="s">
        <v>203</v>
      </c>
      <c r="B5" t="s">
        <v>209</v>
      </c>
      <c r="C5" t="s">
        <v>219</v>
      </c>
      <c r="D5" s="1">
        <v>1010.7321387403276</v>
      </c>
      <c r="E5" s="1">
        <v>4346.2765330964921</v>
      </c>
      <c r="F5" s="1">
        <v>1966.3604420703584</v>
      </c>
      <c r="G5" s="1">
        <v>6884.0745166426059</v>
      </c>
      <c r="H5" s="1">
        <v>14044.424011069075</v>
      </c>
      <c r="I5" s="1">
        <v>8695.1208882978735</v>
      </c>
    </row>
    <row r="6" spans="1:9" x14ac:dyDescent="0.25">
      <c r="A6" t="s">
        <v>203</v>
      </c>
      <c r="B6" t="s">
        <v>209</v>
      </c>
      <c r="C6" t="s">
        <v>220</v>
      </c>
      <c r="D6" s="1">
        <v>2861.6650037765548</v>
      </c>
      <c r="E6" s="1">
        <v>6264.2215553589531</v>
      </c>
      <c r="F6" s="1">
        <v>3836.4921863722734</v>
      </c>
      <c r="G6" s="1">
        <v>4098.594166079366</v>
      </c>
      <c r="H6" s="1">
        <v>4584.2154762242735</v>
      </c>
      <c r="I6" s="1">
        <v>4221.4209516183964</v>
      </c>
    </row>
    <row r="7" spans="1:9" x14ac:dyDescent="0.25">
      <c r="A7" t="s">
        <v>203</v>
      </c>
      <c r="B7" t="s">
        <v>209</v>
      </c>
      <c r="C7" t="s">
        <v>221</v>
      </c>
      <c r="D7" s="1">
        <v>2276.7984441108028</v>
      </c>
      <c r="E7" s="1">
        <v>4002.4940970735738</v>
      </c>
      <c r="F7" s="1">
        <v>2771.2075761538922</v>
      </c>
      <c r="G7" s="1">
        <v>2155.9089723325365</v>
      </c>
      <c r="H7" s="1">
        <v>2210.2433977631613</v>
      </c>
      <c r="I7" s="1">
        <v>2169.6516205243192</v>
      </c>
    </row>
    <row r="8" spans="1:9" x14ac:dyDescent="0.25">
      <c r="A8" t="s">
        <v>203</v>
      </c>
      <c r="B8" t="s">
        <v>209</v>
      </c>
      <c r="C8" t="s">
        <v>222</v>
      </c>
      <c r="D8" s="1">
        <v>0.44503409747839723</v>
      </c>
      <c r="E8" s="1">
        <v>0.54022868440528271</v>
      </c>
      <c r="F8" s="1">
        <v>0.47230719920807818</v>
      </c>
      <c r="G8" s="1">
        <v>0.62770385376859805</v>
      </c>
      <c r="H8" s="1">
        <v>0.60292729629551844</v>
      </c>
      <c r="I8" s="1">
        <v>0.62143719114987295</v>
      </c>
    </row>
    <row r="9" spans="1:9" x14ac:dyDescent="0.25">
      <c r="A9" t="s">
        <v>203</v>
      </c>
      <c r="B9" t="s">
        <v>209</v>
      </c>
      <c r="C9" t="s">
        <v>223</v>
      </c>
      <c r="D9" s="1">
        <v>0.22274056195899883</v>
      </c>
      <c r="E9" s="1">
        <v>0.29844478424879189</v>
      </c>
      <c r="F9" s="1">
        <v>0.24442970440426937</v>
      </c>
      <c r="G9" s="1">
        <v>0.37670729683950593</v>
      </c>
      <c r="H9" s="1">
        <v>0.32365700547787929</v>
      </c>
      <c r="I9" s="1">
        <v>0.36328944094287496</v>
      </c>
    </row>
    <row r="10" spans="1:9" x14ac:dyDescent="0.25">
      <c r="A10" t="s">
        <v>204</v>
      </c>
      <c r="B10" t="s">
        <v>210</v>
      </c>
      <c r="C10" t="s">
        <v>224</v>
      </c>
      <c r="D10" s="1">
        <v>0</v>
      </c>
      <c r="E10" s="1">
        <v>370.0398406374502</v>
      </c>
      <c r="F10" s="1">
        <v>0.92509960159362559</v>
      </c>
      <c r="G10" s="1">
        <v>0.94186046511627908</v>
      </c>
      <c r="H10" s="1">
        <v>470.93023255813949</v>
      </c>
      <c r="I10" s="1">
        <v>92.509960159362549</v>
      </c>
    </row>
    <row r="11" spans="1:9" x14ac:dyDescent="0.25">
      <c r="A11" t="s">
        <v>204</v>
      </c>
      <c r="B11" t="s">
        <v>210</v>
      </c>
      <c r="C11" t="s">
        <v>225</v>
      </c>
      <c r="D11" s="1">
        <v>351.79167811881894</v>
      </c>
      <c r="E11" s="1">
        <v>4625.4980079681291</v>
      </c>
      <c r="F11" s="1">
        <v>1665.1792828685261</v>
      </c>
      <c r="G11" s="1">
        <v>26.123081478881666</v>
      </c>
      <c r="H11" s="1">
        <v>788.67444343472778</v>
      </c>
      <c r="I11" s="1">
        <v>248.28716788638559</v>
      </c>
    </row>
    <row r="12" spans="1:9" x14ac:dyDescent="0.25">
      <c r="A12" t="s">
        <v>204</v>
      </c>
      <c r="B12" t="s">
        <v>210</v>
      </c>
      <c r="C12" t="s">
        <v>226</v>
      </c>
      <c r="D12" s="1">
        <v>675.37396121883671</v>
      </c>
      <c r="E12" s="1">
        <v>4625.4980079681291</v>
      </c>
      <c r="F12" s="1">
        <v>2412.0498614958447</v>
      </c>
      <c r="G12" s="1">
        <v>0</v>
      </c>
      <c r="H12" s="1">
        <v>0</v>
      </c>
      <c r="I12" s="1">
        <v>0</v>
      </c>
    </row>
    <row r="13" spans="1:9" x14ac:dyDescent="0.25">
      <c r="A13" t="s">
        <v>204</v>
      </c>
      <c r="B13" t="s">
        <v>211</v>
      </c>
      <c r="C13" t="s">
        <v>227</v>
      </c>
      <c r="D13" s="1">
        <v>3810.600537111291</v>
      </c>
      <c r="E13" s="1">
        <v>20038.388786695574</v>
      </c>
      <c r="F13" s="1">
        <v>11852.33474626205</v>
      </c>
      <c r="G13" s="1">
        <v>8079.511561727958</v>
      </c>
      <c r="H13" s="1">
        <v>18031.710861601678</v>
      </c>
      <c r="I13" s="1">
        <v>13340.716066660771</v>
      </c>
    </row>
    <row r="14" spans="1:9" x14ac:dyDescent="0.25">
      <c r="A14" t="s">
        <v>204</v>
      </c>
      <c r="B14" t="s">
        <v>211</v>
      </c>
      <c r="C14" t="s">
        <v>228</v>
      </c>
      <c r="D14" s="1">
        <v>3061.8836654014362</v>
      </c>
      <c r="E14" s="1">
        <v>5368.5729310739562</v>
      </c>
      <c r="F14" s="1">
        <v>4204.9711701397882</v>
      </c>
      <c r="G14" s="1">
        <v>1975.0324330578574</v>
      </c>
      <c r="H14" s="1">
        <v>4864.0246264087982</v>
      </c>
      <c r="I14" s="1">
        <v>3502.290708780552</v>
      </c>
    </row>
    <row r="15" spans="1:9" x14ac:dyDescent="0.25">
      <c r="A15" t="s">
        <v>204</v>
      </c>
      <c r="B15" t="s">
        <v>211</v>
      </c>
      <c r="C15" t="s">
        <v>229</v>
      </c>
      <c r="D15" s="1">
        <v>3093.2187134033438</v>
      </c>
      <c r="E15" s="1">
        <v>5064.9702527647096</v>
      </c>
      <c r="F15" s="1">
        <v>4070.3267186445528</v>
      </c>
      <c r="G15" s="1">
        <v>1446.9276684790007</v>
      </c>
      <c r="H15" s="1">
        <v>1935.3080442893065</v>
      </c>
      <c r="I15" s="1">
        <v>1705.108695196039</v>
      </c>
    </row>
    <row r="16" spans="1:9" x14ac:dyDescent="0.25">
      <c r="A16" t="s">
        <v>204</v>
      </c>
      <c r="B16" t="s">
        <v>211</v>
      </c>
      <c r="C16" t="s">
        <v>230</v>
      </c>
      <c r="D16" s="1">
        <v>0.43192678651587696</v>
      </c>
      <c r="E16" s="1">
        <v>0.58315860088758298</v>
      </c>
      <c r="F16" s="1">
        <v>0.50687021296686252</v>
      </c>
      <c r="G16" s="1">
        <v>0.52976181363447472</v>
      </c>
      <c r="H16" s="1">
        <v>0.58571261623445103</v>
      </c>
      <c r="I16" s="1">
        <v>0.55934006119803958</v>
      </c>
    </row>
    <row r="17" spans="1:9" x14ac:dyDescent="0.25">
      <c r="A17" t="s">
        <v>204</v>
      </c>
      <c r="B17" t="s">
        <v>211</v>
      </c>
      <c r="C17" t="s">
        <v>231</v>
      </c>
      <c r="D17" s="1">
        <v>0.17379335832017953</v>
      </c>
      <c r="E17" s="1">
        <v>0.19162410520093204</v>
      </c>
      <c r="F17" s="1">
        <v>0.18262944398757347</v>
      </c>
      <c r="G17" s="1">
        <v>0.22267207947880222</v>
      </c>
      <c r="H17" s="1">
        <v>0.20259166719108557</v>
      </c>
      <c r="I17" s="1">
        <v>0.21205662128652267</v>
      </c>
    </row>
    <row r="18" spans="1:9" x14ac:dyDescent="0.25">
      <c r="A18" t="s">
        <v>205</v>
      </c>
      <c r="B18" t="s">
        <v>212</v>
      </c>
      <c r="C18" t="s">
        <v>232</v>
      </c>
      <c r="D18" s="1">
        <v>0</v>
      </c>
      <c r="E18" s="1">
        <v>0.92509960159362559</v>
      </c>
      <c r="F18" s="1">
        <v>0</v>
      </c>
      <c r="G18" s="1">
        <v>0</v>
      </c>
      <c r="H18" s="1">
        <v>0.92509960159362559</v>
      </c>
      <c r="I18" s="1">
        <v>0</v>
      </c>
    </row>
    <row r="19" spans="1:9" x14ac:dyDescent="0.25">
      <c r="A19" t="s">
        <v>205</v>
      </c>
      <c r="B19" t="s">
        <v>212</v>
      </c>
      <c r="C19" t="s">
        <v>233</v>
      </c>
      <c r="D19" s="1">
        <v>0</v>
      </c>
      <c r="E19" s="1">
        <v>475.76550939100741</v>
      </c>
      <c r="F19" s="1">
        <v>0</v>
      </c>
      <c r="G19" s="1">
        <v>0</v>
      </c>
      <c r="H19" s="1">
        <v>0</v>
      </c>
      <c r="I19" s="1">
        <v>0</v>
      </c>
    </row>
    <row r="20" spans="1:9" x14ac:dyDescent="0.25">
      <c r="A20" t="s">
        <v>205</v>
      </c>
      <c r="B20" t="s">
        <v>212</v>
      </c>
      <c r="C20" t="s">
        <v>234</v>
      </c>
      <c r="D20" s="1">
        <v>0</v>
      </c>
      <c r="E20" s="1">
        <v>540.80678357227589</v>
      </c>
      <c r="F20" s="1">
        <v>0</v>
      </c>
      <c r="G20" s="1">
        <v>0</v>
      </c>
      <c r="H20" s="1">
        <v>0</v>
      </c>
      <c r="I20" s="1">
        <v>0</v>
      </c>
    </row>
    <row r="21" spans="1:9" x14ac:dyDescent="0.25">
      <c r="A21" t="s">
        <v>205</v>
      </c>
      <c r="B21" t="s">
        <v>213</v>
      </c>
      <c r="C21" t="s">
        <v>235</v>
      </c>
      <c r="D21" s="1">
        <v>739.1847762079135</v>
      </c>
      <c r="E21" s="1">
        <v>2370.7078504862684</v>
      </c>
      <c r="F21" s="1">
        <v>969.57685925359385</v>
      </c>
      <c r="G21" s="1">
        <v>1231.9672745325518</v>
      </c>
      <c r="H21" s="1">
        <v>5823.1119405677009</v>
      </c>
      <c r="I21" s="1">
        <v>1926.1950191454766</v>
      </c>
    </row>
    <row r="22" spans="1:9" x14ac:dyDescent="0.25">
      <c r="A22" t="s">
        <v>205</v>
      </c>
      <c r="B22" t="s">
        <v>213</v>
      </c>
      <c r="C22" t="s">
        <v>236</v>
      </c>
      <c r="D22" s="1">
        <v>1518.3486649797649</v>
      </c>
      <c r="E22" s="1">
        <v>3550.1643823567092</v>
      </c>
      <c r="F22" s="1">
        <v>1805.2672276844239</v>
      </c>
      <c r="G22" s="1">
        <v>1086.9700346544134</v>
      </c>
      <c r="H22" s="1">
        <v>2920.2036188520083</v>
      </c>
      <c r="I22" s="1">
        <v>1364.1735882521355</v>
      </c>
    </row>
    <row r="23" spans="1:9" x14ac:dyDescent="0.25">
      <c r="A23" t="s">
        <v>205</v>
      </c>
      <c r="B23" t="s">
        <v>213</v>
      </c>
      <c r="C23" t="s">
        <v>237</v>
      </c>
      <c r="D23" s="1">
        <v>1479.3216233749436</v>
      </c>
      <c r="E23" s="1">
        <v>3170.0606734697353</v>
      </c>
      <c r="F23" s="1">
        <v>1718.0757653047563</v>
      </c>
      <c r="G23" s="1">
        <v>921.20378408722797</v>
      </c>
      <c r="H23" s="1">
        <v>1958.8731969128698</v>
      </c>
      <c r="I23" s="1">
        <v>1078.1099476958507</v>
      </c>
    </row>
    <row r="24" spans="1:9" x14ac:dyDescent="0.25">
      <c r="A24" t="s">
        <v>205</v>
      </c>
      <c r="B24" t="s">
        <v>213</v>
      </c>
      <c r="C24" t="s">
        <v>238</v>
      </c>
      <c r="D24" s="1">
        <v>0.37222340261502274</v>
      </c>
      <c r="E24" s="1">
        <v>0.50457398668242748</v>
      </c>
      <c r="F24" s="1">
        <v>0.39091301064835632</v>
      </c>
      <c r="G24" s="1">
        <v>0.4029973171021739</v>
      </c>
      <c r="H24" s="1">
        <v>0.50259370317733754</v>
      </c>
      <c r="I24" s="1">
        <v>0.41805730312005501</v>
      </c>
    </row>
    <row r="25" spans="1:9" x14ac:dyDescent="0.25">
      <c r="A25" t="s">
        <v>205</v>
      </c>
      <c r="B25" t="s">
        <v>213</v>
      </c>
      <c r="C25" t="s">
        <v>239</v>
      </c>
      <c r="D25" s="1">
        <v>0.12330933458400832</v>
      </c>
      <c r="E25" s="1">
        <v>0.13585296233273278</v>
      </c>
      <c r="F25" s="1">
        <v>0.12508065646816646</v>
      </c>
      <c r="G25" s="1">
        <v>0.15058705009850257</v>
      </c>
      <c r="H25" s="1">
        <v>0.14690663402865053</v>
      </c>
      <c r="I25" s="1">
        <v>0.15003053377560982</v>
      </c>
    </row>
    <row r="26" spans="1:9" x14ac:dyDescent="0.25">
      <c r="A26" t="s">
        <v>206</v>
      </c>
      <c r="B26" t="s">
        <v>214</v>
      </c>
      <c r="C26" t="s">
        <v>240</v>
      </c>
      <c r="D26" s="1">
        <v>4365</v>
      </c>
      <c r="E26" s="1">
        <v>1893</v>
      </c>
      <c r="F26" s="1">
        <v>5096</v>
      </c>
      <c r="G26" s="1">
        <v>4365</v>
      </c>
      <c r="H26" s="1">
        <v>1893</v>
      </c>
      <c r="I26" s="1">
        <v>5096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FE98F-B619-4B3A-8A36-35B9624CEDBD}">
  <dimension ref="B2:G45"/>
  <sheetViews>
    <sheetView showGridLines="0" tabSelected="1" zoomScaleNormal="100" workbookViewId="0">
      <selection activeCell="F9" sqref="F9"/>
    </sheetView>
  </sheetViews>
  <sheetFormatPr defaultColWidth="8.81640625" defaultRowHeight="12.5" x14ac:dyDescent="0.25"/>
  <cols>
    <col min="1" max="2" width="2.453125" customWidth="1"/>
    <col min="3" max="3" width="30.453125" customWidth="1"/>
    <col min="4" max="7" width="11.36328125" customWidth="1"/>
  </cols>
  <sheetData>
    <row r="2" spans="2:7" ht="13" x14ac:dyDescent="0.3">
      <c r="B2" s="88" t="s">
        <v>41</v>
      </c>
      <c r="C2" s="89"/>
      <c r="D2" s="89"/>
      <c r="E2" s="89"/>
      <c r="F2" s="89"/>
      <c r="G2" s="89"/>
    </row>
    <row r="3" spans="2:7" ht="13" x14ac:dyDescent="0.3">
      <c r="B3" s="82"/>
      <c r="C3" s="80"/>
      <c r="D3" s="90" t="s">
        <v>0</v>
      </c>
      <c r="E3" s="90"/>
      <c r="F3" s="90" t="s">
        <v>1</v>
      </c>
      <c r="G3" s="90"/>
    </row>
    <row r="4" spans="2:7" ht="13" x14ac:dyDescent="0.3">
      <c r="B4" s="91" t="str">
        <f>IF('r.Table 1'!A1="","",'r.Table 1'!A1)</f>
        <v xml:space="preserve"> </v>
      </c>
      <c r="C4" s="91" t="str">
        <f>IF('r.Table 1'!B1="","",'r.Table 1'!B1)</f>
        <v xml:space="preserve"> </v>
      </c>
      <c r="D4" s="92" t="str">
        <f>IF('r.Table 1'!C1="","",'r.Table 1'!C1)</f>
        <v>Statistic</v>
      </c>
      <c r="E4" s="92" t="str">
        <f>IF('r.Table 1'!D1="","",'r.Table 1'!D1)</f>
        <v>SE</v>
      </c>
      <c r="F4" s="92" t="str">
        <f>IF('r.Table 1'!E1="","",'r.Table 1'!E1)</f>
        <v>Statistic</v>
      </c>
      <c r="G4" s="92" t="str">
        <f>IF('r.Table 1'!F1="","",'r.Table 1'!F1)</f>
        <v>SE</v>
      </c>
    </row>
    <row r="5" spans="2:7" ht="13" x14ac:dyDescent="0.3">
      <c r="B5" s="93" t="str">
        <f>IF('r.Table 1'!A2="","",'r.Table 1'!A2)</f>
        <v>Gross Expenditure or Gross Adjusted Income</v>
      </c>
      <c r="C5" s="93"/>
      <c r="D5" s="93"/>
      <c r="E5" s="93"/>
      <c r="F5" s="93"/>
      <c r="G5" s="93"/>
    </row>
    <row r="6" spans="2:7" x14ac:dyDescent="0.25">
      <c r="B6" s="80"/>
      <c r="C6" s="80" t="str">
        <f>IF('r.Table 1'!B2="","",'r.Table 1'!B2)</f>
        <v>Mean</v>
      </c>
      <c r="D6" s="94">
        <f>IF('r.Table 1'!C2="","",'r.Table 1'!C2)</f>
        <v>62956.580102519314</v>
      </c>
      <c r="E6" s="94">
        <f>IF('r.Table 1'!D2="","",'r.Table 1'!D2)</f>
        <v>191.9588598215031</v>
      </c>
      <c r="F6" s="94">
        <f>IF('r.Table 1'!E2="","",'r.Table 1'!E2)</f>
        <v>78267.699150457745</v>
      </c>
      <c r="G6" s="94">
        <f>IF('r.Table 1'!F2="","",'r.Table 1'!F2)</f>
        <v>160.11017915106234</v>
      </c>
    </row>
    <row r="7" spans="2:7" x14ac:dyDescent="0.25">
      <c r="B7" s="80"/>
      <c r="C7" s="80" t="str">
        <f>IF('r.Table 1'!B3="","",'r.Table 1'!B3)</f>
        <v>Median</v>
      </c>
      <c r="D7" s="94">
        <f>IF('r.Table 1'!C3="","",'r.Table 1'!C3)</f>
        <v>51628.081430527891</v>
      </c>
      <c r="E7" s="94" t="str">
        <f>IF('r.Table 1'!D3="","",'r.Table 1'!D3)</f>
        <v/>
      </c>
      <c r="F7" s="94">
        <f>IF('r.Table 1'!E3="","",'r.Table 1'!E3)</f>
        <v>61672.255678670357</v>
      </c>
      <c r="G7" s="94" t="str">
        <f>IF('r.Table 1'!F3="","",'r.Table 1'!F3)</f>
        <v/>
      </c>
    </row>
    <row r="8" spans="2:7" x14ac:dyDescent="0.25">
      <c r="B8" s="80"/>
      <c r="C8" s="80" t="str">
        <f>IF('r.Table 1'!B4="","",'r.Table 1'!B4)</f>
        <v>1st Percentile</v>
      </c>
      <c r="D8" s="94">
        <f>IF('r.Table 1'!C4="","",'r.Table 1'!C4)</f>
        <v>9435.9390581717453</v>
      </c>
      <c r="E8" s="94" t="str">
        <f>IF('r.Table 1'!D4="","",'r.Table 1'!D4)</f>
        <v/>
      </c>
      <c r="F8" s="94">
        <f>IF('r.Table 1'!E4="","",'r.Table 1'!E4)</f>
        <v>0</v>
      </c>
      <c r="G8" s="94" t="str">
        <f>IF('r.Table 1'!F4="","",'r.Table 1'!F4)</f>
        <v/>
      </c>
    </row>
    <row r="9" spans="2:7" x14ac:dyDescent="0.25">
      <c r="B9" s="80"/>
      <c r="C9" s="80" t="str">
        <f>IF('r.Table 1'!B5="","",'r.Table 1'!B5)</f>
        <v>3rd Percentile</v>
      </c>
      <c r="D9" s="94">
        <f>IF('r.Table 1'!C5="","",'r.Table 1'!C5)</f>
        <v>13653.962606740552</v>
      </c>
      <c r="E9" s="94" t="str">
        <f>IF('r.Table 1'!D5="","",'r.Table 1'!D5)</f>
        <v/>
      </c>
      <c r="F9" s="94">
        <f>IF('r.Table 1'!E5="","",'r.Table 1'!E5)</f>
        <v>6946.7036011080327</v>
      </c>
      <c r="G9" s="94" t="str">
        <f>IF('r.Table 1'!F5="","",'r.Table 1'!F5)</f>
        <v/>
      </c>
    </row>
    <row r="10" spans="2:7" x14ac:dyDescent="0.25">
      <c r="B10" s="80"/>
      <c r="C10" s="80" t="str">
        <f>IF('r.Table 1'!B6="","",'r.Table 1'!B6)</f>
        <v>5th Percentile</v>
      </c>
      <c r="D10" s="94">
        <f>IF('r.Table 1'!C6="","",'r.Table 1'!C6)</f>
        <v>16541.707712572672</v>
      </c>
      <c r="E10" s="94" t="str">
        <f>IF('r.Table 1'!D6="","",'r.Table 1'!D6)</f>
        <v/>
      </c>
      <c r="F10" s="94">
        <f>IF('r.Table 1'!E6="","",'r.Table 1'!E6)</f>
        <v>11244.872093023256</v>
      </c>
      <c r="G10" s="94" t="str">
        <f>IF('r.Table 1'!F6="","",'r.Table 1'!F6)</f>
        <v/>
      </c>
    </row>
    <row r="11" spans="2:7" x14ac:dyDescent="0.25">
      <c r="B11" s="80"/>
      <c r="C11" s="80" t="str">
        <f>IF('r.Table 1'!B7="","",'r.Table 1'!B7)</f>
        <v>10th Percentile</v>
      </c>
      <c r="D11" s="94">
        <f>IF('r.Table 1'!C7="","",'r.Table 1'!C7)</f>
        <v>21662.137396121881</v>
      </c>
      <c r="E11" s="94" t="str">
        <f>IF('r.Table 1'!D7="","",'r.Table 1'!D7)</f>
        <v/>
      </c>
      <c r="F11" s="94">
        <f>IF('r.Table 1'!E7="","",'r.Table 1'!E7)</f>
        <v>18629.058139534882</v>
      </c>
      <c r="G11" s="94" t="str">
        <f>IF('r.Table 1'!F7="","",'r.Table 1'!F7)</f>
        <v/>
      </c>
    </row>
    <row r="12" spans="2:7" x14ac:dyDescent="0.25">
      <c r="B12" s="80"/>
      <c r="C12" s="80" t="str">
        <f>IF('r.Table 1'!B8="","",'r.Table 1'!B8)</f>
        <v>20th Percentile</v>
      </c>
      <c r="D12" s="94">
        <f>IF('r.Table 1'!C8="","",'r.Table 1'!C8)</f>
        <v>29595.786454183268</v>
      </c>
      <c r="E12" s="94" t="str">
        <f>IF('r.Table 1'!D8="","",'r.Table 1'!D8)</f>
        <v/>
      </c>
      <c r="F12" s="94">
        <f>IF('r.Table 1'!E8="","",'r.Table 1'!E8)</f>
        <v>30488.507569721121</v>
      </c>
      <c r="G12" s="94" t="str">
        <f>IF('r.Table 1'!F8="","",'r.Table 1'!F8)</f>
        <v/>
      </c>
    </row>
    <row r="13" spans="2:7" ht="13" x14ac:dyDescent="0.3">
      <c r="B13" s="95" t="str">
        <f>IF('r.Table 1'!A9="","",'r.Table 1'!A9)</f>
        <v>Net Expenditure or Net Adjusted Income</v>
      </c>
      <c r="C13" s="95"/>
      <c r="D13" s="95"/>
      <c r="E13" s="95"/>
      <c r="F13" s="95"/>
      <c r="G13" s="95"/>
    </row>
    <row r="14" spans="2:7" x14ac:dyDescent="0.25">
      <c r="B14" s="80"/>
      <c r="C14" s="80" t="str">
        <f>IF('r.Table 1'!B9="","",'r.Table 1'!B9)</f>
        <v>Mean</v>
      </c>
      <c r="D14" s="94">
        <f>IF('r.Table 1'!C9="","",'r.Table 1'!C9)</f>
        <v>56250.882674469489</v>
      </c>
      <c r="E14" s="94">
        <f>IF('r.Table 1'!D9="","",'r.Table 1'!D9)</f>
        <v>184.6541271211193</v>
      </c>
      <c r="F14" s="94">
        <f>IF('r.Table 1'!E9="","",'r.Table 1'!E9)</f>
        <v>70711.339911529736</v>
      </c>
      <c r="G14" s="94">
        <f>IF('r.Table 1'!F9="","",'r.Table 1'!F9)</f>
        <v>155.79580894706021</v>
      </c>
    </row>
    <row r="15" spans="2:7" x14ac:dyDescent="0.25">
      <c r="B15" s="80"/>
      <c r="C15" s="80" t="str">
        <f>IF('r.Table 1'!B10="","",'r.Table 1'!B10)</f>
        <v>Median</v>
      </c>
      <c r="D15" s="94">
        <f>IF('r.Table 1'!C10="","",'r.Table 1'!C10)</f>
        <v>44604.790152431706</v>
      </c>
      <c r="E15" s="94" t="str">
        <f>IF('r.Table 1'!D10="","",'r.Table 1'!D10)</f>
        <v/>
      </c>
      <c r="F15" s="94">
        <f>IF('r.Table 1'!E10="","",'r.Table 1'!E10)</f>
        <v>53422.095769529093</v>
      </c>
      <c r="G15" s="94" t="str">
        <f>IF('r.Table 1'!F10="","",'r.Table 1'!F10)</f>
        <v/>
      </c>
    </row>
    <row r="16" spans="2:7" x14ac:dyDescent="0.25">
      <c r="B16" s="80"/>
      <c r="C16" s="80" t="str">
        <f>IF('r.Table 1'!B11="","",'r.Table 1'!B11)</f>
        <v>1st Percentile</v>
      </c>
      <c r="D16" s="94">
        <f>IF('r.Table 1'!C11="","",'r.Table 1'!C11)</f>
        <v>8047.2558139534876</v>
      </c>
      <c r="E16" s="94" t="str">
        <f>IF('r.Table 1'!D11="","",'r.Table 1'!D11)</f>
        <v/>
      </c>
      <c r="F16" s="94">
        <f>IF('r.Table 1'!E11="","",'r.Table 1'!E11)</f>
        <v>0</v>
      </c>
      <c r="G16" s="94" t="str">
        <f>IF('r.Table 1'!F11="","",'r.Table 1'!F11)</f>
        <v/>
      </c>
    </row>
    <row r="17" spans="2:7" x14ac:dyDescent="0.25">
      <c r="B17" s="80"/>
      <c r="C17" s="80" t="str">
        <f>IF('r.Table 1'!B12="","",'r.Table 1'!B12)</f>
        <v>3rd Percentile</v>
      </c>
      <c r="D17" s="94">
        <f>IF('r.Table 1'!C12="","",'r.Table 1'!C12)</f>
        <v>11634.189095576807</v>
      </c>
      <c r="E17" s="94" t="str">
        <f>IF('r.Table 1'!D12="","",'r.Table 1'!D12)</f>
        <v/>
      </c>
      <c r="F17" s="94">
        <f>IF('r.Table 1'!E12="","",'r.Table 1'!E12)</f>
        <v>5203.6852589641439</v>
      </c>
      <c r="G17" s="94" t="str">
        <f>IF('r.Table 1'!F12="","",'r.Table 1'!F12)</f>
        <v/>
      </c>
    </row>
    <row r="18" spans="2:7" x14ac:dyDescent="0.25">
      <c r="B18" s="80"/>
      <c r="C18" s="80" t="str">
        <f>IF('r.Table 1'!B13="","",'r.Table 1'!B13)</f>
        <v>5th Percentile</v>
      </c>
      <c r="D18" s="94">
        <f>IF('r.Table 1'!C13="","",'r.Table 1'!C13)</f>
        <v>14013</v>
      </c>
      <c r="E18" s="94" t="str">
        <f>IF('r.Table 1'!D13="","",'r.Table 1'!D13)</f>
        <v/>
      </c>
      <c r="F18" s="94">
        <f>IF('r.Table 1'!E13="","",'r.Table 1'!E13)</f>
        <v>9190.8645418326705</v>
      </c>
      <c r="G18" s="94" t="str">
        <f>IF('r.Table 1'!F13="","",'r.Table 1'!F13)</f>
        <v/>
      </c>
    </row>
    <row r="19" spans="2:7" x14ac:dyDescent="0.25">
      <c r="B19" s="80"/>
      <c r="C19" s="80" t="str">
        <f>IF('r.Table 1'!B14="","",'r.Table 1'!B14)</f>
        <v>10th Percentile</v>
      </c>
      <c r="D19" s="94">
        <f>IF('r.Table 1'!C14="","",'r.Table 1'!C14)</f>
        <v>18471.767441860462</v>
      </c>
      <c r="E19" s="94" t="str">
        <f>IF('r.Table 1'!D14="","",'r.Table 1'!D14)</f>
        <v/>
      </c>
      <c r="F19" s="94">
        <f>IF('r.Table 1'!E14="","",'r.Table 1'!E14)</f>
        <v>15546.348837209302</v>
      </c>
      <c r="G19" s="94" t="str">
        <f>IF('r.Table 1'!F14="","",'r.Table 1'!F14)</f>
        <v/>
      </c>
    </row>
    <row r="20" spans="2:7" x14ac:dyDescent="0.25">
      <c r="B20" s="80"/>
      <c r="C20" s="80" t="str">
        <f>IF('r.Table 1'!B15="","",'r.Table 1'!B15)</f>
        <v>20th Percentile</v>
      </c>
      <c r="D20" s="94">
        <f>IF('r.Table 1'!C15="","",'r.Table 1'!C15)</f>
        <v>25389.052915572815</v>
      </c>
      <c r="E20" s="94" t="str">
        <f>IF('r.Table 1'!D15="","",'r.Table 1'!D15)</f>
        <v/>
      </c>
      <c r="F20" s="94">
        <f>IF('r.Table 1'!E15="","",'r.Table 1'!E15)</f>
        <v>25551.250996015937</v>
      </c>
      <c r="G20" s="94" t="str">
        <f>IF('r.Table 1'!F15="","",'r.Table 1'!F15)</f>
        <v/>
      </c>
    </row>
    <row r="21" spans="2:7" ht="13" x14ac:dyDescent="0.3">
      <c r="B21" s="95" t="s">
        <v>2</v>
      </c>
      <c r="C21" s="95"/>
      <c r="D21" s="95"/>
      <c r="E21" s="95"/>
      <c r="F21" s="95"/>
      <c r="G21" s="95"/>
    </row>
    <row r="22" spans="2:7" x14ac:dyDescent="0.25">
      <c r="B22" s="80"/>
      <c r="C22" s="80" t="str">
        <f>IF('r.Table 1'!A16="","",'r.Table 1'!A16)</f>
        <v>Gross SEPM or SIPM</v>
      </c>
      <c r="D22" s="96">
        <f>IF('r.Table 1'!C16="","",'r.Table 1'!C16)</f>
        <v>8.8811289528313797E-2</v>
      </c>
      <c r="E22" s="96" t="str">
        <f>IF('r.Table 1'!D16="","",'r.Table 1'!D16)</f>
        <v/>
      </c>
      <c r="F22" s="96">
        <f>IF('r.Table 1'!E16="","",'r.Table 1'!E16)</f>
        <v>9.5973825387554335E-2</v>
      </c>
      <c r="G22" s="96" t="str">
        <f>IF('r.Table 1'!F16="","",'r.Table 1'!F16)</f>
        <v/>
      </c>
    </row>
    <row r="23" spans="2:7" x14ac:dyDescent="0.25">
      <c r="B23" s="80"/>
      <c r="C23" s="80" t="str">
        <f>IF('r.Table 1'!A17="","",'r.Table 1'!A17)</f>
        <v>Net SEPM or SIPM</v>
      </c>
      <c r="D23" s="96">
        <f>IF('r.Table 1'!C17="","",'r.Table 1'!C17)</f>
        <v>0.13267557364044394</v>
      </c>
      <c r="E23" s="96" t="str">
        <f>IF('r.Table 1'!D17="","",'r.Table 1'!D17)</f>
        <v/>
      </c>
      <c r="F23" s="96">
        <f>IF('r.Table 1'!E17="","",'r.Table 1'!E17)</f>
        <v>0.12996744845601782</v>
      </c>
      <c r="G23" s="96" t="str">
        <f>IF('r.Table 1'!F17="","",'r.Table 1'!F17)</f>
        <v/>
      </c>
    </row>
    <row r="24" spans="2:7" ht="13" x14ac:dyDescent="0.3">
      <c r="B24" s="95" t="s">
        <v>6</v>
      </c>
      <c r="C24" s="95"/>
      <c r="D24" s="95"/>
      <c r="E24" s="95"/>
      <c r="F24" s="95"/>
      <c r="G24" s="95"/>
    </row>
    <row r="25" spans="2:7" ht="13" x14ac:dyDescent="0.3">
      <c r="B25" s="97"/>
      <c r="C25" s="98" t="s">
        <v>4</v>
      </c>
      <c r="D25" s="97"/>
      <c r="E25" s="97"/>
      <c r="F25" s="97"/>
      <c r="G25" s="97"/>
    </row>
    <row r="26" spans="2:7" x14ac:dyDescent="0.25">
      <c r="B26" s="80"/>
      <c r="C26" s="99" t="str">
        <f>IF('r.Table 1'!A18="","",'r.Table 1'!A18)</f>
        <v>Medical Out-of-Pocket Spending</v>
      </c>
      <c r="D26" s="94">
        <f>IF('r.Table 1'!C18="","",'r.Table 1'!C18)</f>
        <v>2910.7377923379436</v>
      </c>
      <c r="E26" s="94">
        <f>IF('r.Table 1'!D18="","",'r.Table 1'!D18)</f>
        <v>22.503994050021188</v>
      </c>
      <c r="F26" s="94">
        <f>IF('r.Table 1'!E18="","",'r.Table 1'!E18)</f>
        <v>2631.6066966539502</v>
      </c>
      <c r="G26" s="94">
        <f>IF('r.Table 1'!F18="","",'r.Table 1'!F18)</f>
        <v>11.846439937678115</v>
      </c>
    </row>
    <row r="27" spans="2:7" x14ac:dyDescent="0.25">
      <c r="B27" s="80"/>
      <c r="C27" s="99" t="str">
        <f>IF('r.Table 1'!A19="","",'r.Table 1'!A19)</f>
        <v>Work Expenses + Childcare</v>
      </c>
      <c r="D27" s="94">
        <f>IF('r.Table 1'!C19="","",'r.Table 1'!C19)</f>
        <v>798.19519107511212</v>
      </c>
      <c r="E27" s="94">
        <f>IF('r.Table 1'!D19="","",'r.Table 1'!D19)</f>
        <v>9.6477270985106962</v>
      </c>
      <c r="F27" s="94">
        <f>IF('r.Table 1'!E19="","",'r.Table 1'!E19)</f>
        <v>986.27748242532584</v>
      </c>
      <c r="G27" s="94">
        <f>IF('r.Table 1'!F19="","",'r.Table 1'!F19)</f>
        <v>4.9374199082008667</v>
      </c>
    </row>
    <row r="28" spans="2:7" x14ac:dyDescent="0.25">
      <c r="B28" s="80"/>
      <c r="C28" s="99" t="str">
        <f>IF('r.Table 1'!A20="","",'r.Table 1'!A20)</f>
        <v>Child Support</v>
      </c>
      <c r="D28" s="94">
        <f>IF('r.Table 1'!C20="","",'r.Table 1'!C20)</f>
        <v>19.855651246649053</v>
      </c>
      <c r="E28" s="94">
        <f>IF('r.Table 1'!D20="","",'r.Table 1'!D20)</f>
        <v>1.3002111364656435</v>
      </c>
      <c r="F28" s="94">
        <f>IF('r.Table 1'!E20="","",'r.Table 1'!E20)</f>
        <v>41.971216004831682</v>
      </c>
      <c r="G28" s="94">
        <f>IF('r.Table 1'!F20="","",'r.Table 1'!F20)</f>
        <v>2.4827363152892064</v>
      </c>
    </row>
    <row r="29" spans="2:7" x14ac:dyDescent="0.25">
      <c r="B29" s="80"/>
      <c r="C29" s="99" t="str">
        <f>IF('r.Table 1'!A21="","",'r.Table 1'!A21)</f>
        <v>Total Adjustments</v>
      </c>
      <c r="D29" s="94">
        <f>IF('r.Table 1'!C21="","",'r.Table 1'!C21)</f>
        <v>3728.7886346597061</v>
      </c>
      <c r="E29" s="94">
        <f>IF('r.Table 1'!D21="","",'r.Table 1'!D21)</f>
        <v>23.828664301061583</v>
      </c>
      <c r="F29" s="94">
        <f>IF('r.Table 1'!E21="","",'r.Table 1'!E21)</f>
        <v>3659.8553950841074</v>
      </c>
      <c r="G29" s="94">
        <f>IF('r.Table 1'!F21="","",'r.Table 1'!F21)</f>
        <v>12.54868926231463</v>
      </c>
    </row>
    <row r="30" spans="2:7" ht="13" x14ac:dyDescent="0.3">
      <c r="B30" s="80"/>
      <c r="C30" s="98" t="s">
        <v>5</v>
      </c>
      <c r="D30" s="94"/>
      <c r="E30" s="94"/>
      <c r="F30" s="94"/>
      <c r="G30" s="94"/>
    </row>
    <row r="31" spans="2:7" x14ac:dyDescent="0.25">
      <c r="B31" s="80"/>
      <c r="C31" s="99" t="str">
        <f>IF('r.Table 1'!A22="","",'r.Table 1'!A22)</f>
        <v>School Lunch Subsidy</v>
      </c>
      <c r="D31" s="94">
        <f>IF('r.Table 1'!C22="","",'r.Table 1'!C22)</f>
        <v>198.0469017179025</v>
      </c>
      <c r="E31" s="94">
        <f>IF('r.Table 1'!D22="","",'r.Table 1'!D22)</f>
        <v>3.295130918129284</v>
      </c>
      <c r="F31" s="94">
        <f>IF('r.Table 1'!E22="","",'r.Table 1'!E22)</f>
        <v>241.1684174453755</v>
      </c>
      <c r="G31" s="94">
        <f>IF('r.Table 1'!F22="","",'r.Table 1'!F22)</f>
        <v>2.2037685707730414</v>
      </c>
    </row>
    <row r="32" spans="2:7" x14ac:dyDescent="0.25">
      <c r="B32" s="80"/>
      <c r="C32" s="99" t="str">
        <f>IF('r.Table 1'!A23="","",'r.Table 1'!A23)</f>
        <v>Energy Asst.</v>
      </c>
      <c r="D32" s="94">
        <f>IF('r.Table 1'!C23="","",'r.Table 1'!C23)</f>
        <v>28.813047805531866</v>
      </c>
      <c r="E32" s="94">
        <f>IF('r.Table 1'!D23="","",'r.Table 1'!D23)</f>
        <v>0.75958316869541764</v>
      </c>
      <c r="F32" s="94">
        <f>IF('r.Table 1'!E23="","",'r.Table 1'!E23)</f>
        <v>40.041307933488696</v>
      </c>
      <c r="G32" s="94">
        <f>IF('r.Table 1'!F23="","",'r.Table 1'!F23)</f>
        <v>0.74292484980412221</v>
      </c>
    </row>
    <row r="33" spans="2:7" x14ac:dyDescent="0.25">
      <c r="B33" s="80"/>
      <c r="C33" s="99" t="str">
        <f>IF('r.Table 1'!A24="","",'r.Table 1'!A24)</f>
        <v>WIC</v>
      </c>
      <c r="D33" s="94">
        <f>IF('r.Table 1'!C24="","",'r.Table 1'!C24)</f>
        <v>55.114453202294243</v>
      </c>
      <c r="E33" s="94">
        <f>IF('r.Table 1'!D24="","",'r.Table 1'!D24)</f>
        <v>2.0189337468735324</v>
      </c>
      <c r="F33" s="94">
        <f>IF('r.Table 1'!E24="","",'r.Table 1'!E24)</f>
        <v>51.227026373494581</v>
      </c>
      <c r="G33" s="94">
        <f>IF('r.Table 1'!F24="","",'r.Table 1'!F24)</f>
        <v>0.90540104836191748</v>
      </c>
    </row>
    <row r="34" spans="2:7" x14ac:dyDescent="0.25">
      <c r="B34" s="80"/>
      <c r="C34" s="99" t="str">
        <f>IF('r.Table 1'!A25="","",'r.Table 1'!A25)</f>
        <v>Housing Subsidy</v>
      </c>
      <c r="D34" s="94">
        <f>IF('r.Table 1'!C25="","",'r.Table 1'!C25)</f>
        <v>896.56921880944969</v>
      </c>
      <c r="E34" s="94">
        <f>IF('r.Table 1'!D25="","",'r.Table 1'!D25)</f>
        <v>19.706820112658487</v>
      </c>
      <c r="F34" s="94">
        <f>IF('r.Table 1'!E25="","",'r.Table 1'!E25)</f>
        <v>785.84328381434432</v>
      </c>
      <c r="G34" s="94">
        <f>IF('r.Table 1'!F25="","",'r.Table 1'!F25)</f>
        <v>11.00628689085822</v>
      </c>
    </row>
    <row r="35" spans="2:7" x14ac:dyDescent="0.25">
      <c r="B35" s="80"/>
      <c r="C35" s="99" t="str">
        <f>IF('r.Table 1'!A26="","",'r.Table 1'!A26)</f>
        <v>Total In-Kind</v>
      </c>
      <c r="D35" s="94">
        <f>IF('r.Table 1'!C26="","",'r.Table 1'!C26)</f>
        <v>1178.5436215351801</v>
      </c>
      <c r="E35" s="94">
        <f>IF('r.Table 1'!D26="","",'r.Table 1'!D26)</f>
        <v>21.64805859407916</v>
      </c>
      <c r="F35" s="94">
        <f>IF('r.Table 1'!E26="","",'r.Table 1'!E26)</f>
        <v>1118.2800355666964</v>
      </c>
      <c r="G35" s="94">
        <f>IF('r.Table 1'!F26="","",'r.Table 1'!F26)</f>
        <v>12.003472800336491</v>
      </c>
    </row>
    <row r="36" spans="2:7" ht="13" x14ac:dyDescent="0.3">
      <c r="B36" s="95" t="s">
        <v>3</v>
      </c>
      <c r="C36" s="95"/>
      <c r="D36" s="95"/>
      <c r="E36" s="95"/>
      <c r="F36" s="95"/>
      <c r="G36" s="95"/>
    </row>
    <row r="37" spans="2:7" ht="13" x14ac:dyDescent="0.3">
      <c r="B37" s="97"/>
      <c r="C37" s="80" t="str">
        <f>IF('r.Table 1'!A27="","",'r.Table 1'!A27)</f>
        <v>Family Size</v>
      </c>
      <c r="D37" s="85">
        <f>IF('r.Table 1'!C27="","",'r.Table 1'!C27)</f>
        <v>2.4532930575533278</v>
      </c>
      <c r="E37" s="85">
        <f>IF('r.Table 1'!D27="","",'r.Table 1'!D27)</f>
        <v>1.1783748522236161E-2</v>
      </c>
      <c r="F37" s="85">
        <f>IF('r.Table 1'!E27="","",'r.Table 1'!E27)</f>
        <v>2.2665227213338053</v>
      </c>
      <c r="G37" s="85">
        <f>IF('r.Table 1'!F27="","",'r.Table 1'!F27)</f>
        <v>6.255773180704736E-3</v>
      </c>
    </row>
    <row r="38" spans="2:7" x14ac:dyDescent="0.25">
      <c r="B38" s="80"/>
      <c r="C38" s="80" t="str">
        <f>IF('r.Table 1'!A28="","",'r.Table 1'!A28)</f>
        <v>Children</v>
      </c>
      <c r="D38" s="85">
        <f>IF('r.Table 1'!C28="","",'r.Table 1'!C28)</f>
        <v>0.74075291506929375</v>
      </c>
      <c r="E38" s="85">
        <f>IF('r.Table 1'!D28="","",'r.Table 1'!D28)</f>
        <v>9.0858301122294788E-3</v>
      </c>
      <c r="F38" s="85">
        <f>IF('r.Table 1'!E28="","",'r.Table 1'!E28)</f>
        <v>0.69470169959892158</v>
      </c>
      <c r="G38" s="85">
        <f>IF('r.Table 1'!F28="","",'r.Table 1'!F28)</f>
        <v>5.038397753101922E-3</v>
      </c>
    </row>
    <row r="39" spans="2:7" x14ac:dyDescent="0.25">
      <c r="B39" s="80"/>
      <c r="C39" s="80" t="str">
        <f>IF('r.Table 1'!A29="","",'r.Table 1'!A29)</f>
        <v>Adults</v>
      </c>
      <c r="D39" s="85">
        <f>IF('r.Table 1'!C29="","",'r.Table 1'!C29)</f>
        <v>1.7126828975269346</v>
      </c>
      <c r="E39" s="85">
        <f>IF('r.Table 1'!D29="","",'r.Table 1'!D29)</f>
        <v>6.1045766578988279E-3</v>
      </c>
      <c r="F39" s="85">
        <f>IF('r.Table 1'!E29="","",'r.Table 1'!E29)</f>
        <v>1.5718210217348805</v>
      </c>
      <c r="G39" s="85">
        <f>IF('r.Table 1'!F29="","",'r.Table 1'!F29)</f>
        <v>2.9866048572934675E-3</v>
      </c>
    </row>
    <row r="40" spans="2:7" x14ac:dyDescent="0.25">
      <c r="B40" s="80"/>
      <c r="C40" s="80" t="str">
        <f>IF('r.Table 1'!A30="","",'r.Table 1'!A30)</f>
        <v>Presence of Elderly</v>
      </c>
      <c r="D40" s="85">
        <f>IF('r.Table 1'!C30="","",'r.Table 1'!C30)</f>
        <v>0.30355811468433869</v>
      </c>
      <c r="E40" s="85" t="str">
        <f>IF('r.Table 1'!D30="","",'r.Table 1'!D30)</f>
        <v/>
      </c>
      <c r="F40" s="85">
        <f>IF('r.Table 1'!E30="","",'r.Table 1'!E30)</f>
        <v>0.28637419297659317</v>
      </c>
      <c r="G40" s="85" t="str">
        <f>IF('r.Table 1'!F30="","",'r.Table 1'!F30)</f>
        <v/>
      </c>
    </row>
    <row r="41" spans="2:7" x14ac:dyDescent="0.25">
      <c r="B41" s="80"/>
      <c r="C41" s="80" t="str">
        <f>IF('r.Table 1'!A31="","",'r.Table 1'!A31)</f>
        <v>Own w/ Mortgage</v>
      </c>
      <c r="D41" s="96">
        <f>IF('r.Table 1'!C31="","",'r.Table 1'!C31)</f>
        <v>0.15140798519834645</v>
      </c>
      <c r="E41" s="96" t="str">
        <f>IF('r.Table 1'!D31="","",'r.Table 1'!D31)</f>
        <v/>
      </c>
      <c r="F41" s="96">
        <f>IF('r.Table 1'!E31="","",'r.Table 1'!E31)</f>
        <v>0.15508362885968169</v>
      </c>
      <c r="G41" s="96" t="str">
        <f>IF('r.Table 1'!F31="","",'r.Table 1'!F31)</f>
        <v/>
      </c>
    </row>
    <row r="42" spans="2:7" x14ac:dyDescent="0.25">
      <c r="B42" s="80"/>
      <c r="C42" s="80" t="str">
        <f>IF('r.Table 1'!A32="","",'r.Table 1'!A32)</f>
        <v>Own no Mortgage</v>
      </c>
      <c r="D42" s="96">
        <f>IF('r.Table 1'!C32="","",'r.Table 1'!C32)</f>
        <v>0.30677709367318362</v>
      </c>
      <c r="E42" s="96" t="str">
        <f>IF('r.Table 1'!D32="","",'r.Table 1'!D32)</f>
        <v/>
      </c>
      <c r="F42" s="96">
        <f>IF('r.Table 1'!E32="","",'r.Table 1'!E32)</f>
        <v>0.30543227102863824</v>
      </c>
      <c r="G42" s="96" t="str">
        <f>IF('r.Table 1'!F32="","",'r.Table 1'!F32)</f>
        <v/>
      </c>
    </row>
    <row r="43" spans="2:7" x14ac:dyDescent="0.25">
      <c r="B43" s="80"/>
      <c r="C43" s="80" t="str">
        <f>IF('r.Table 1'!A33="","",'r.Table 1'!A33)</f>
        <v>Renters</v>
      </c>
      <c r="D43" s="96">
        <f>IF('r.Table 1'!C33="","",'r.Table 1'!C33)</f>
        <v>0.54181492112846996</v>
      </c>
      <c r="E43" s="96" t="str">
        <f>IF('r.Table 1'!D33="","",'r.Table 1'!D33)</f>
        <v/>
      </c>
      <c r="F43" s="96">
        <f>IF('r.Table 1'!E33="","",'r.Table 1'!E33)</f>
        <v>0.53948410011168324</v>
      </c>
      <c r="G43" s="96" t="str">
        <f>IF('r.Table 1'!F33="","",'r.Table 1'!F33)</f>
        <v/>
      </c>
    </row>
    <row r="44" spans="2:7" ht="13" x14ac:dyDescent="0.3">
      <c r="B44" s="100" t="str">
        <f>IF('r.Table 1'!A34="","",'r.Table 1'!A34)</f>
        <v>Sample Size</v>
      </c>
      <c r="C44" s="80"/>
      <c r="D44" s="94">
        <f>IF('r.Table 1'!C34="","",'r.Table 1'!C34)</f>
        <v>62867</v>
      </c>
      <c r="E44" s="94" t="str">
        <f>IF('r.Table 1'!D34="","",'r.Table 1'!D34)</f>
        <v/>
      </c>
      <c r="F44" s="94">
        <f>IF('r.Table 1'!E34="","",'r.Table 1'!E34)</f>
        <v>205618</v>
      </c>
      <c r="G44" s="94" t="str">
        <f>IF('r.Table 1'!F34="","",'r.Table 1'!F34)</f>
        <v/>
      </c>
    </row>
    <row r="45" spans="2:7" ht="82.75" customHeight="1" x14ac:dyDescent="0.25">
      <c r="B45" s="101" t="s">
        <v>37</v>
      </c>
      <c r="C45" s="102"/>
      <c r="D45" s="102"/>
      <c r="E45" s="102"/>
      <c r="F45" s="102"/>
      <c r="G45" s="102"/>
    </row>
  </sheetData>
  <mergeCells count="8">
    <mergeCell ref="B24:G24"/>
    <mergeCell ref="B21:G21"/>
    <mergeCell ref="D3:E3"/>
    <mergeCell ref="F3:G3"/>
    <mergeCell ref="B45:G45"/>
    <mergeCell ref="B13:G13"/>
    <mergeCell ref="B5:G5"/>
    <mergeCell ref="B36:G3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85E7D-57F6-4F3D-B566-68FBDC093A38}">
  <sheetPr>
    <pageSetUpPr fitToPage="1"/>
  </sheetPr>
  <dimension ref="B2:F30"/>
  <sheetViews>
    <sheetView showGridLines="0" zoomScale="97" workbookViewId="0">
      <selection activeCell="C12" sqref="B2:F25"/>
    </sheetView>
  </sheetViews>
  <sheetFormatPr defaultColWidth="8.81640625" defaultRowHeight="12.5" x14ac:dyDescent="0.25"/>
  <cols>
    <col min="1" max="1" width="2.453125" customWidth="1"/>
    <col min="2" max="2" width="36.1796875" customWidth="1"/>
    <col min="3" max="6" width="15.6328125" customWidth="1"/>
  </cols>
  <sheetData>
    <row r="2" spans="2:6" ht="13" x14ac:dyDescent="0.3">
      <c r="B2" s="88" t="s">
        <v>44</v>
      </c>
      <c r="C2" s="89"/>
      <c r="D2" s="89"/>
      <c r="E2" s="89"/>
      <c r="F2" s="89"/>
    </row>
    <row r="3" spans="2:6" x14ac:dyDescent="0.25">
      <c r="B3" s="103" t="str">
        <f>'r.Table 2'!A1</f>
        <v xml:space="preserve"> </v>
      </c>
      <c r="C3" s="103" t="str">
        <f>'r.Table 2'!B1</f>
        <v>SEPM Gross</v>
      </c>
      <c r="D3" s="103" t="str">
        <f>'r.Table 2'!C1</f>
        <v>SEPM Net</v>
      </c>
      <c r="E3" s="103" t="str">
        <f>'r.Table 2'!D1</f>
        <v>SIPM Gross</v>
      </c>
      <c r="F3" s="103" t="str">
        <f>'r.Table 2'!E1</f>
        <v>SIPM Net</v>
      </c>
    </row>
    <row r="4" spans="2:6" ht="13" x14ac:dyDescent="0.3">
      <c r="B4" s="82" t="s">
        <v>9</v>
      </c>
      <c r="C4" s="80" t="s">
        <v>20</v>
      </c>
      <c r="D4" s="80"/>
      <c r="E4" s="80"/>
      <c r="F4" s="80"/>
    </row>
    <row r="5" spans="2:6" x14ac:dyDescent="0.25">
      <c r="B5" s="104" t="str">
        <f>'r.Table 2'!A2</f>
        <v>Owner w/ Mortgage</v>
      </c>
      <c r="C5" s="105">
        <f>'r.Table 2'!B2</f>
        <v>2.735641827571306E-2</v>
      </c>
      <c r="D5" s="105">
        <f>'r.Table 2'!C2</f>
        <v>5.1743777225473062E-2</v>
      </c>
      <c r="E5" s="105">
        <f>'r.Table 2'!D2</f>
        <v>3.5397138056692652E-2</v>
      </c>
      <c r="F5" s="105">
        <f>'r.Table 2'!E2</f>
        <v>5.6658732143051761E-2</v>
      </c>
    </row>
    <row r="6" spans="2:6" x14ac:dyDescent="0.25">
      <c r="B6" s="104" t="str">
        <f>'r.Table 2'!A3</f>
        <v>Owner w/o Mortgage</v>
      </c>
      <c r="C6" s="105">
        <f>'r.Table 2'!B3</f>
        <v>8.2291470331009878E-2</v>
      </c>
      <c r="D6" s="105">
        <f>'r.Table 2'!C3</f>
        <v>0.15403683633026122</v>
      </c>
      <c r="E6" s="105">
        <f>'r.Table 2'!D3</f>
        <v>7.8853426818668193E-2</v>
      </c>
      <c r="F6" s="105">
        <f>'r.Table 2'!E3</f>
        <v>0.11898108122004472</v>
      </c>
    </row>
    <row r="7" spans="2:6" x14ac:dyDescent="0.25">
      <c r="B7" s="104" t="str">
        <f>'r.Table 2'!A4</f>
        <v>Renter</v>
      </c>
      <c r="C7" s="105">
        <f>'r.Table 2'!B4</f>
        <v>0.17067979797489025</v>
      </c>
      <c r="D7" s="105">
        <f>'r.Table 2'!C4</f>
        <v>0.21850566987835154</v>
      </c>
      <c r="E7" s="105">
        <f>'r.Table 2'!D4</f>
        <v>0.19099413044793512</v>
      </c>
      <c r="F7" s="105">
        <f>'r.Table 2'!E4</f>
        <v>0.23688890117426792</v>
      </c>
    </row>
    <row r="8" spans="2:6" ht="13" x14ac:dyDescent="0.3">
      <c r="B8" s="82" t="s">
        <v>21</v>
      </c>
      <c r="C8" s="105"/>
      <c r="D8" s="105"/>
      <c r="E8" s="105"/>
      <c r="F8" s="105"/>
    </row>
    <row r="9" spans="2:6" x14ac:dyDescent="0.25">
      <c r="B9" s="104" t="str">
        <f>'r.Table 2'!A5</f>
        <v>Unmarried</v>
      </c>
      <c r="C9" s="105">
        <f>'r.Table 2'!B5</f>
        <v>0.14074745114165552</v>
      </c>
      <c r="D9" s="105">
        <f>'r.Table 2'!C5</f>
        <v>0.18680290779012607</v>
      </c>
      <c r="E9" s="105">
        <f>'r.Table 2'!D5</f>
        <v>0.16722386570738187</v>
      </c>
      <c r="F9" s="105">
        <f>'r.Table 2'!E5</f>
        <v>0.21545068922897012</v>
      </c>
    </row>
    <row r="10" spans="2:6" x14ac:dyDescent="0.25">
      <c r="B10" s="104" t="str">
        <f>'r.Table 2'!A6</f>
        <v>Married</v>
      </c>
      <c r="C10" s="105">
        <f>'r.Table 2'!B6</f>
        <v>5.9018623115816043E-2</v>
      </c>
      <c r="D10" s="105">
        <f>'r.Table 2'!C6</f>
        <v>0.10162596273302137</v>
      </c>
      <c r="E10" s="105">
        <f>'r.Table 2'!D6</f>
        <v>5.305334865367025E-2</v>
      </c>
      <c r="F10" s="105">
        <f>'r.Table 2'!E6</f>
        <v>7.8537278463014629E-2</v>
      </c>
    </row>
    <row r="11" spans="2:6" ht="13" x14ac:dyDescent="0.3">
      <c r="B11" s="82" t="s">
        <v>45</v>
      </c>
      <c r="C11" s="105"/>
      <c r="D11" s="105"/>
      <c r="E11" s="105"/>
      <c r="F11" s="105"/>
    </row>
    <row r="12" spans="2:6" x14ac:dyDescent="0.25">
      <c r="B12" s="106" t="str">
        <f>'r.Table 2'!A7</f>
        <v>Elderly Poverty Rate</v>
      </c>
      <c r="C12" s="105">
        <f>'r.Table 2'!B7</f>
        <v>6.902967318440982E-2</v>
      </c>
      <c r="D12" s="105">
        <f>'r.Table 2'!C7</f>
        <v>0.15020875153877944</v>
      </c>
      <c r="E12" s="105">
        <f>'r.Table 2'!D7</f>
        <v>9.5991800562238869E-2</v>
      </c>
      <c r="F12" s="105">
        <f>'r.Table 2'!E7</f>
        <v>0.15810837632682934</v>
      </c>
    </row>
    <row r="13" spans="2:6" x14ac:dyDescent="0.25">
      <c r="B13" s="106" t="str">
        <f>'r.Table 2'!A8</f>
        <v>Child Poverty Rate</v>
      </c>
      <c r="C13" s="105">
        <f>'r.Table 2'!B8</f>
        <v>0.11840626304464094</v>
      </c>
      <c r="D13" s="105">
        <f>'r.Table 2'!C8</f>
        <v>0.15997891849063134</v>
      </c>
      <c r="E13" s="105">
        <f>'r.Table 2'!D8</f>
        <v>0.11055533529118433</v>
      </c>
      <c r="F13" s="105">
        <f>'r.Table 2'!E8</f>
        <v>0.13463397036514368</v>
      </c>
    </row>
    <row r="14" spans="2:6" ht="13" x14ac:dyDescent="0.3">
      <c r="B14" s="82" t="s">
        <v>28</v>
      </c>
      <c r="C14" s="105"/>
      <c r="D14" s="105"/>
      <c r="E14" s="105"/>
      <c r="F14" s="105"/>
    </row>
    <row r="15" spans="2:6" x14ac:dyDescent="0.25">
      <c r="B15" s="106" t="str">
        <f>'r.Table 2'!A9</f>
        <v>White</v>
      </c>
      <c r="C15" s="105">
        <f>'r.Table 2'!B9</f>
        <v>5.281136328355443E-2</v>
      </c>
      <c r="D15" s="105">
        <f>'r.Table 2'!C9</f>
        <v>9.1645737589096943E-2</v>
      </c>
      <c r="E15" s="105">
        <f>'r.Table 2'!D9</f>
        <v>6.206138417809863E-2</v>
      </c>
      <c r="F15" s="105">
        <f>'r.Table 2'!E9</f>
        <v>8.8196237342322903E-2</v>
      </c>
    </row>
    <row r="16" spans="2:6" x14ac:dyDescent="0.25">
      <c r="B16" s="106" t="str">
        <f>'r.Table 2'!A10</f>
        <v>Black</v>
      </c>
      <c r="C16" s="105">
        <f>'r.Table 2'!B10</f>
        <v>0.15323828875370596</v>
      </c>
      <c r="D16" s="105">
        <f>'r.Table 2'!C10</f>
        <v>0.18821005439722377</v>
      </c>
      <c r="E16" s="105">
        <f>'r.Table 2'!D10</f>
        <v>0.1716491044253684</v>
      </c>
      <c r="F16" s="105">
        <f>'r.Table 2'!E10</f>
        <v>0.21268021754005423</v>
      </c>
    </row>
    <row r="17" spans="2:6" x14ac:dyDescent="0.25">
      <c r="B17" s="106" t="str">
        <f>'r.Table 2'!A11</f>
        <v>Hispanic</v>
      </c>
      <c r="C17" s="105">
        <f>'r.Table 2'!B11</f>
        <v>0.16676699519123334</v>
      </c>
      <c r="D17" s="105">
        <f>'r.Table 2'!C11</f>
        <v>0.23639921669157637</v>
      </c>
      <c r="E17" s="105">
        <f>'r.Table 2'!D11</f>
        <v>0.16049617921443074</v>
      </c>
      <c r="F17" s="105">
        <f>'r.Table 2'!E11</f>
        <v>0.21629286063198572</v>
      </c>
    </row>
    <row r="18" spans="2:6" x14ac:dyDescent="0.25">
      <c r="B18" s="106" t="str">
        <f>'r.Table 2'!A12</f>
        <v>Other Race</v>
      </c>
      <c r="C18" s="105">
        <f>'r.Table 2'!B12</f>
        <v>9.7371063115472889E-2</v>
      </c>
      <c r="D18" s="105">
        <f>'r.Table 2'!C12</f>
        <v>0.13775121765362444</v>
      </c>
      <c r="E18" s="105">
        <f>'r.Table 2'!D12</f>
        <v>0.10883818135449604</v>
      </c>
      <c r="F18" s="105">
        <f>'r.Table 2'!E12</f>
        <v>0.14650268863065014</v>
      </c>
    </row>
    <row r="19" spans="2:6" ht="13" x14ac:dyDescent="0.3">
      <c r="B19" s="82" t="s">
        <v>10</v>
      </c>
      <c r="C19" s="105"/>
      <c r="D19" s="105"/>
      <c r="E19" s="105"/>
      <c r="F19" s="105"/>
    </row>
    <row r="20" spans="2:6" x14ac:dyDescent="0.25">
      <c r="B20" s="104" t="str">
        <f>'r.Table 2'!A13</f>
        <v>&lt; High School</v>
      </c>
      <c r="C20" s="105">
        <f>'r.Table 2'!B13</f>
        <v>0.25870447088385645</v>
      </c>
      <c r="D20" s="105">
        <f>'r.Table 2'!C13</f>
        <v>0.33254053962831187</v>
      </c>
      <c r="E20" s="105">
        <f>'r.Table 2'!D13</f>
        <v>0.2539205081566111</v>
      </c>
      <c r="F20" s="105">
        <f>'r.Table 2'!E13</f>
        <v>0.32494996181850933</v>
      </c>
    </row>
    <row r="21" spans="2:6" x14ac:dyDescent="0.25">
      <c r="B21" s="104" t="str">
        <f>'r.Table 2'!A14</f>
        <v>High School</v>
      </c>
      <c r="C21" s="105">
        <f>'r.Table 2'!B14</f>
        <v>0.10606891854062049</v>
      </c>
      <c r="D21" s="105">
        <f>'r.Table 2'!C14</f>
        <v>0.16141192108933394</v>
      </c>
      <c r="E21" s="105">
        <f>'r.Table 2'!D14</f>
        <v>0.1147485041600734</v>
      </c>
      <c r="F21" s="105">
        <f>'r.Table 2'!E14</f>
        <v>0.15639386870265432</v>
      </c>
    </row>
    <row r="22" spans="2:6" x14ac:dyDescent="0.25">
      <c r="B22" s="104" t="str">
        <f>'r.Table 2'!A15</f>
        <v>AS, BA, or More</v>
      </c>
      <c r="C22" s="105">
        <f>'r.Table 2'!B15</f>
        <v>2.9105236489646573E-2</v>
      </c>
      <c r="D22" s="105">
        <f>'r.Table 2'!C15</f>
        <v>5.4701986901318521E-2</v>
      </c>
      <c r="E22" s="105">
        <f>'r.Table 2'!D15</f>
        <v>4.5929526251898868E-2</v>
      </c>
      <c r="F22" s="105">
        <f>'r.Table 2'!E15</f>
        <v>6.5251363492977554E-2</v>
      </c>
    </row>
    <row r="23" spans="2:6" x14ac:dyDescent="0.25">
      <c r="B23" s="107" t="str">
        <f>'r.Table 2'!A16</f>
        <v>Poverty Rate</v>
      </c>
      <c r="C23" s="105">
        <f>'r.Table 2'!B16</f>
        <v>8.8811289528313797E-2</v>
      </c>
      <c r="D23" s="105">
        <f>'r.Table 2'!C16</f>
        <v>0.13267557364044394</v>
      </c>
      <c r="E23" s="105">
        <f>'r.Table 2'!D16</f>
        <v>9.5973825387554917E-2</v>
      </c>
      <c r="F23" s="105">
        <f>'r.Table 2'!E16</f>
        <v>0.12996744845601826</v>
      </c>
    </row>
    <row r="24" spans="2:6" ht="14" customHeight="1" x14ac:dyDescent="0.25">
      <c r="B24" s="108" t="s">
        <v>13</v>
      </c>
      <c r="C24" s="109"/>
      <c r="D24" s="109">
        <v>62867</v>
      </c>
      <c r="E24" s="109"/>
      <c r="F24" s="109">
        <v>205618</v>
      </c>
    </row>
    <row r="25" spans="2:6" ht="41" customHeight="1" x14ac:dyDescent="0.25">
      <c r="B25" s="101" t="s">
        <v>39</v>
      </c>
      <c r="C25" s="101"/>
      <c r="D25" s="101"/>
      <c r="E25" s="101"/>
      <c r="F25" s="101"/>
    </row>
    <row r="28" spans="2:6" x14ac:dyDescent="0.25">
      <c r="B28" s="25"/>
    </row>
    <row r="30" spans="2:6" x14ac:dyDescent="0.25">
      <c r="B30" s="26"/>
    </row>
  </sheetData>
  <mergeCells count="1">
    <mergeCell ref="B25:F25"/>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531EBC-A839-4378-855B-62B8DFFDF293}">
  <dimension ref="B2:E38"/>
  <sheetViews>
    <sheetView showGridLines="0" topLeftCell="A25" workbookViewId="0">
      <selection activeCell="D11" sqref="D11"/>
    </sheetView>
  </sheetViews>
  <sheetFormatPr defaultColWidth="8.81640625" defaultRowHeight="12.5" x14ac:dyDescent="0.25"/>
  <cols>
    <col min="1" max="1" width="2.6328125" customWidth="1"/>
    <col min="2" max="2" width="32.36328125" customWidth="1"/>
    <col min="3" max="5" width="13.81640625" customWidth="1"/>
  </cols>
  <sheetData>
    <row r="2" spans="2:5" ht="13" x14ac:dyDescent="0.3">
      <c r="B2" s="24" t="s">
        <v>47</v>
      </c>
      <c r="C2" s="4"/>
      <c r="D2" s="4"/>
      <c r="E2" s="4"/>
    </row>
    <row r="3" spans="2:5" x14ac:dyDescent="0.25">
      <c r="B3" s="4"/>
      <c r="C3" s="21" t="s">
        <v>18</v>
      </c>
      <c r="D3" s="21" t="s">
        <v>19</v>
      </c>
      <c r="E3" s="22" t="s">
        <v>17</v>
      </c>
    </row>
    <row r="4" spans="2:5" ht="13" x14ac:dyDescent="0.3">
      <c r="B4" s="2" t="s">
        <v>25</v>
      </c>
      <c r="C4" s="27"/>
      <c r="D4" s="27"/>
      <c r="E4" s="28"/>
    </row>
    <row r="5" spans="2:5" ht="13" x14ac:dyDescent="0.3">
      <c r="B5" s="17" t="s">
        <v>15</v>
      </c>
      <c r="E5" t="s">
        <v>16</v>
      </c>
    </row>
    <row r="6" spans="2:5" x14ac:dyDescent="0.25">
      <c r="B6" s="23" t="str">
        <f>'r.Table 3new'!C2</f>
        <v>Liquid Assets</v>
      </c>
      <c r="C6" s="15">
        <f>'r.Table 3new'!D2</f>
        <v>0</v>
      </c>
      <c r="D6" s="15">
        <f>'r.Table 3new'!E2</f>
        <v>47.093023255813954</v>
      </c>
      <c r="E6" s="15">
        <f>'r.Table 3new'!F2</f>
        <v>0</v>
      </c>
    </row>
    <row r="7" spans="2:5" x14ac:dyDescent="0.25">
      <c r="B7" s="23" t="str">
        <f>'r.Table 3new'!C3</f>
        <v>Unused Credit</v>
      </c>
      <c r="C7" s="15">
        <f>'r.Table 3new'!D3</f>
        <v>506.4202351538857</v>
      </c>
      <c r="D7" s="15">
        <f>'r.Table 3new'!E3</f>
        <v>4625.4980079681291</v>
      </c>
      <c r="E7" s="15">
        <f>'r.Table 3new'!F3</f>
        <v>1221.7732780144538</v>
      </c>
    </row>
    <row r="8" spans="2:5" x14ac:dyDescent="0.25">
      <c r="B8" s="23" t="str">
        <f>'r.Table 3new'!C4</f>
        <v>Unused Credit, Alternative Imputation</v>
      </c>
      <c r="C8" s="15">
        <f>'r.Table 3new'!D4</f>
        <v>0</v>
      </c>
      <c r="D8" s="15">
        <f>'r.Table 3new'!E4</f>
        <v>3038.5757078750648</v>
      </c>
      <c r="E8" s="15">
        <f>'r.Table 3new'!F4</f>
        <v>565.11627906976742</v>
      </c>
    </row>
    <row r="9" spans="2:5" ht="13" x14ac:dyDescent="0.3">
      <c r="B9" s="17" t="s">
        <v>14</v>
      </c>
      <c r="E9" t="s">
        <v>16</v>
      </c>
    </row>
    <row r="10" spans="2:5" x14ac:dyDescent="0.25">
      <c r="B10" s="23" t="str">
        <f>'r.Table 3new'!C5</f>
        <v>Liquid Assets</v>
      </c>
      <c r="C10" s="15">
        <f>'r.Table 3new'!D5</f>
        <v>1010.7321387403276</v>
      </c>
      <c r="D10" s="15">
        <f>'r.Table 3new'!E5</f>
        <v>4346.2765330964921</v>
      </c>
      <c r="E10" s="15">
        <f>'r.Table 3new'!F5</f>
        <v>1966.3604420703584</v>
      </c>
    </row>
    <row r="11" spans="2:5" x14ac:dyDescent="0.25">
      <c r="B11" s="23" t="str">
        <f>'r.Table 3new'!C6</f>
        <v>Unused Credit</v>
      </c>
      <c r="C11" s="15">
        <f>'r.Table 3new'!D6</f>
        <v>2861.6650037765548</v>
      </c>
      <c r="D11" s="15">
        <f>'r.Table 3new'!E6</f>
        <v>6264.2215553589531</v>
      </c>
      <c r="E11" s="15">
        <f>'r.Table 3new'!F6</f>
        <v>3836.4921863722734</v>
      </c>
    </row>
    <row r="12" spans="2:5" x14ac:dyDescent="0.25">
      <c r="B12" s="23" t="str">
        <f>'r.Table 3new'!C7</f>
        <v>Unused Credit, Alternative Imputation</v>
      </c>
      <c r="C12" s="15">
        <f>'r.Table 3new'!D7</f>
        <v>2276.7984441108028</v>
      </c>
      <c r="D12" s="15">
        <f>'r.Table 3new'!E7</f>
        <v>4002.4940970735738</v>
      </c>
      <c r="E12" s="15">
        <f>'r.Table 3new'!F7</f>
        <v>2771.2075761538922</v>
      </c>
    </row>
    <row r="13" spans="2:5" x14ac:dyDescent="0.25">
      <c r="B13" s="23" t="str">
        <f>'r.Table 3new'!C8</f>
        <v>Positive Liquid Asset Balance (%)</v>
      </c>
      <c r="C13" s="3">
        <f>'r.Table 3new'!D8</f>
        <v>0.44503409747839723</v>
      </c>
      <c r="D13" s="3">
        <f>'r.Table 3new'!E8</f>
        <v>0.54022868440528271</v>
      </c>
      <c r="E13" s="3">
        <f>'r.Table 3new'!F8</f>
        <v>0.47230719920807818</v>
      </c>
    </row>
    <row r="14" spans="2:5" x14ac:dyDescent="0.25">
      <c r="B14" s="23" t="str">
        <f>'r.Table 3new'!C9</f>
        <v>Positive Credit Balance (%)</v>
      </c>
      <c r="C14" s="3">
        <f>'r.Table 3new'!D9</f>
        <v>0.22274056195899883</v>
      </c>
      <c r="D14" s="3">
        <f>'r.Table 3new'!E9</f>
        <v>0.29844478424879189</v>
      </c>
      <c r="E14" s="3">
        <f>'r.Table 3new'!F9</f>
        <v>0.24442970440426937</v>
      </c>
    </row>
    <row r="15" spans="2:5" ht="13" x14ac:dyDescent="0.3">
      <c r="B15" s="2" t="s">
        <v>26</v>
      </c>
      <c r="E15" t="s">
        <v>16</v>
      </c>
    </row>
    <row r="16" spans="2:5" ht="13" x14ac:dyDescent="0.3">
      <c r="B16" s="17" t="s">
        <v>15</v>
      </c>
      <c r="E16" t="s">
        <v>16</v>
      </c>
    </row>
    <row r="17" spans="2:5" x14ac:dyDescent="0.25">
      <c r="B17" s="23" t="str">
        <f>'r.Table 3new'!C10</f>
        <v>Liquid Assets</v>
      </c>
      <c r="C17" s="15">
        <f>'r.Table 3new'!D10</f>
        <v>0</v>
      </c>
      <c r="D17" s="15">
        <f>'r.Table 3new'!E10</f>
        <v>370.0398406374502</v>
      </c>
      <c r="E17" s="15">
        <f>'r.Table 3new'!F10</f>
        <v>0.92509960159362559</v>
      </c>
    </row>
    <row r="18" spans="2:5" x14ac:dyDescent="0.25">
      <c r="B18" s="23" t="str">
        <f>'r.Table 3new'!C11</f>
        <v>Unused Credit</v>
      </c>
      <c r="C18" s="15">
        <f>'r.Table 3new'!D11</f>
        <v>351.79167811881894</v>
      </c>
      <c r="D18" s="15">
        <f>'r.Table 3new'!E11</f>
        <v>4625.4980079681291</v>
      </c>
      <c r="E18" s="15">
        <f>'r.Table 3new'!F11</f>
        <v>1665.1792828685261</v>
      </c>
    </row>
    <row r="19" spans="2:5" x14ac:dyDescent="0.25">
      <c r="B19" s="23" t="str">
        <f>'r.Table 3new'!C12</f>
        <v>Unused Credit, Alternative Imputation</v>
      </c>
      <c r="C19" s="15">
        <f>'r.Table 3new'!D12</f>
        <v>675.37396121883671</v>
      </c>
      <c r="D19" s="15">
        <f>'r.Table 3new'!E12</f>
        <v>4625.4980079681291</v>
      </c>
      <c r="E19" s="15">
        <f>'r.Table 3new'!F12</f>
        <v>2412.0498614958447</v>
      </c>
    </row>
    <row r="20" spans="2:5" ht="13" x14ac:dyDescent="0.3">
      <c r="B20" s="17" t="s">
        <v>14</v>
      </c>
      <c r="C20" s="3"/>
      <c r="D20" s="3"/>
      <c r="E20" s="3" t="s">
        <v>16</v>
      </c>
    </row>
    <row r="21" spans="2:5" x14ac:dyDescent="0.25">
      <c r="B21" s="23" t="str">
        <f>'r.Table 3new'!C13</f>
        <v>Liquid Assets</v>
      </c>
      <c r="C21" s="15">
        <f>'r.Table 3new'!D13</f>
        <v>3810.600537111291</v>
      </c>
      <c r="D21" s="15">
        <f>'r.Table 3new'!E13</f>
        <v>20038.388786695574</v>
      </c>
      <c r="E21" s="15">
        <f>'r.Table 3new'!F13</f>
        <v>11852.33474626205</v>
      </c>
    </row>
    <row r="22" spans="2:5" x14ac:dyDescent="0.25">
      <c r="B22" s="23" t="str">
        <f>'r.Table 3new'!C14</f>
        <v>Unused Credit</v>
      </c>
      <c r="C22" s="15">
        <f>'r.Table 3new'!D14</f>
        <v>3061.8836654014362</v>
      </c>
      <c r="D22" s="15">
        <f>'r.Table 3new'!E14</f>
        <v>5368.5729310739562</v>
      </c>
      <c r="E22" s="15">
        <f>'r.Table 3new'!F14</f>
        <v>4204.9711701397882</v>
      </c>
    </row>
    <row r="23" spans="2:5" x14ac:dyDescent="0.25">
      <c r="B23" s="23" t="str">
        <f>'r.Table 3new'!C15</f>
        <v>Unused Credit, Alternative Imputation</v>
      </c>
      <c r="C23" s="15">
        <f>'r.Table 3new'!D15</f>
        <v>3093.2187134033438</v>
      </c>
      <c r="D23" s="15">
        <f>'r.Table 3new'!E15</f>
        <v>5064.9702527647096</v>
      </c>
      <c r="E23" s="15">
        <f>'r.Table 3new'!F15</f>
        <v>4070.3267186445528</v>
      </c>
    </row>
    <row r="24" spans="2:5" x14ac:dyDescent="0.25">
      <c r="B24" s="23" t="str">
        <f>'r.Table 3new'!C16</f>
        <v>Positive Liquid Asset Balance (%)</v>
      </c>
      <c r="C24" s="3">
        <f>'r.Table 3new'!D16</f>
        <v>0.43192678651587696</v>
      </c>
      <c r="D24" s="3">
        <f>'r.Table 3new'!E16</f>
        <v>0.58315860088758298</v>
      </c>
      <c r="E24" s="3">
        <f>'r.Table 3new'!F16</f>
        <v>0.50687021296686252</v>
      </c>
    </row>
    <row r="25" spans="2:5" x14ac:dyDescent="0.25">
      <c r="B25" s="23" t="str">
        <f>'r.Table 3new'!C17</f>
        <v>Positive Credit Balance (%)</v>
      </c>
      <c r="C25" s="3">
        <f>'r.Table 3new'!D17</f>
        <v>0.17379335832017953</v>
      </c>
      <c r="D25" s="3">
        <f>'r.Table 3new'!E17</f>
        <v>0.19162410520093204</v>
      </c>
      <c r="E25" s="3">
        <f>'r.Table 3new'!F17</f>
        <v>0.18262944398757347</v>
      </c>
    </row>
    <row r="26" spans="2:5" ht="13" x14ac:dyDescent="0.3">
      <c r="B26" s="2" t="s">
        <v>12</v>
      </c>
      <c r="E26" t="s">
        <v>16</v>
      </c>
    </row>
    <row r="27" spans="2:5" ht="13" x14ac:dyDescent="0.3">
      <c r="B27" s="17" t="s">
        <v>15</v>
      </c>
      <c r="E27" t="s">
        <v>16</v>
      </c>
    </row>
    <row r="28" spans="2:5" x14ac:dyDescent="0.25">
      <c r="B28" s="23" t="str">
        <f>'r.Table 3new'!C18</f>
        <v>Liquid Assets</v>
      </c>
      <c r="C28" s="15">
        <f>'r.Table 3new'!D18</f>
        <v>0</v>
      </c>
      <c r="D28" s="15">
        <f>'r.Table 3new'!E18</f>
        <v>0.92509960159362559</v>
      </c>
      <c r="E28" s="15">
        <f>'r.Table 3new'!F18</f>
        <v>0</v>
      </c>
    </row>
    <row r="29" spans="2:5" x14ac:dyDescent="0.25">
      <c r="B29" s="23" t="str">
        <f>'r.Table 3new'!C19</f>
        <v>Unused Credit</v>
      </c>
      <c r="C29" s="15">
        <f>'r.Table 3new'!D19</f>
        <v>0</v>
      </c>
      <c r="D29" s="15">
        <f>'r.Table 3new'!E19</f>
        <v>475.76550939100741</v>
      </c>
      <c r="E29" s="15">
        <f>'r.Table 3new'!F19</f>
        <v>0</v>
      </c>
    </row>
    <row r="30" spans="2:5" x14ac:dyDescent="0.25">
      <c r="B30" s="23" t="str">
        <f>'r.Table 3new'!C20</f>
        <v>Unused Credit, Alternative Imputation</v>
      </c>
      <c r="C30" s="15">
        <f>'r.Table 3new'!D20</f>
        <v>0</v>
      </c>
      <c r="D30" s="15">
        <f>'r.Table 3new'!E20</f>
        <v>540.80678357227589</v>
      </c>
      <c r="E30" s="15">
        <f>'r.Table 3new'!F20</f>
        <v>0</v>
      </c>
    </row>
    <row r="31" spans="2:5" ht="13" x14ac:dyDescent="0.3">
      <c r="B31" s="17" t="s">
        <v>14</v>
      </c>
      <c r="E31" t="s">
        <v>16</v>
      </c>
    </row>
    <row r="32" spans="2:5" x14ac:dyDescent="0.25">
      <c r="B32" s="23" t="str">
        <f>'r.Table 3new'!C21</f>
        <v>Liquid Assets</v>
      </c>
      <c r="C32" s="15">
        <f>'r.Table 3new'!D21</f>
        <v>739.1847762079135</v>
      </c>
      <c r="D32" s="15">
        <f>'r.Table 3new'!E21</f>
        <v>2370.7078504862684</v>
      </c>
      <c r="E32" s="15">
        <f>'r.Table 3new'!F21</f>
        <v>969.57685925359385</v>
      </c>
    </row>
    <row r="33" spans="2:5" x14ac:dyDescent="0.25">
      <c r="B33" s="7" t="str">
        <f>'r.Table 3new'!C22</f>
        <v>Unused Credit</v>
      </c>
      <c r="C33" s="15">
        <f>'r.Table 3new'!D22</f>
        <v>1518.3486649797649</v>
      </c>
      <c r="D33" s="15">
        <f>'r.Table 3new'!E22</f>
        <v>3550.1643823567092</v>
      </c>
      <c r="E33" s="15">
        <f>'r.Table 3new'!F22</f>
        <v>1805.2672276844239</v>
      </c>
    </row>
    <row r="34" spans="2:5" x14ac:dyDescent="0.25">
      <c r="B34" s="7" t="str">
        <f>'r.Table 3new'!C23</f>
        <v>Unused Credit, Alternative Imputation</v>
      </c>
      <c r="C34" s="15">
        <f>'r.Table 3new'!D23</f>
        <v>1479.3216233749436</v>
      </c>
      <c r="D34" s="15">
        <f>'r.Table 3new'!E23</f>
        <v>3170.0606734697353</v>
      </c>
      <c r="E34" s="15">
        <f>'r.Table 3new'!F23</f>
        <v>1718.0757653047563</v>
      </c>
    </row>
    <row r="35" spans="2:5" x14ac:dyDescent="0.25">
      <c r="B35" s="23" t="str">
        <f>'r.Table 3new'!C24</f>
        <v>Positive Liquid Asset Balance (%)</v>
      </c>
      <c r="C35" s="3">
        <f>'r.Table 3new'!D24</f>
        <v>0.37222340261502274</v>
      </c>
      <c r="D35" s="3">
        <f>'r.Table 3new'!E24</f>
        <v>0.50457398668242748</v>
      </c>
      <c r="E35" s="3">
        <f>'r.Table 3new'!F24</f>
        <v>0.39091301064835632</v>
      </c>
    </row>
    <row r="36" spans="2:5" x14ac:dyDescent="0.25">
      <c r="B36" s="40" t="str">
        <f>'r.Table 3new'!C25</f>
        <v>Positive Credit Balance (%)</v>
      </c>
      <c r="C36" s="3">
        <f>'r.Table 3new'!D25</f>
        <v>0.12330933458400832</v>
      </c>
      <c r="D36" s="3">
        <f>'r.Table 3new'!E25</f>
        <v>0.13585296233273278</v>
      </c>
      <c r="E36" s="3">
        <f>'r.Table 3new'!F25</f>
        <v>0.12508065646816646</v>
      </c>
    </row>
    <row r="37" spans="2:5" ht="13" x14ac:dyDescent="0.3">
      <c r="B37" s="24" t="s">
        <v>43</v>
      </c>
      <c r="C37" s="41">
        <f>'r.Table 3new'!D26</f>
        <v>4365</v>
      </c>
      <c r="D37" s="41">
        <f>'r.Table 3new'!E26</f>
        <v>1893</v>
      </c>
      <c r="E37" s="41">
        <f>'r.Table 3new'!F26</f>
        <v>5096</v>
      </c>
    </row>
    <row r="38" spans="2:5" ht="81" customHeight="1" x14ac:dyDescent="0.25">
      <c r="B38" s="76" t="s">
        <v>46</v>
      </c>
      <c r="C38" s="74"/>
      <c r="D38" s="74"/>
      <c r="E38" s="74"/>
    </row>
  </sheetData>
  <mergeCells count="1">
    <mergeCell ref="B38:E3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11492-3F4B-4077-B487-2553B15EBDBD}">
  <dimension ref="B1:G38"/>
  <sheetViews>
    <sheetView showGridLines="0" workbookViewId="0">
      <selection activeCell="B1" sqref="B1:D38"/>
    </sheetView>
  </sheetViews>
  <sheetFormatPr defaultColWidth="8.81640625" defaultRowHeight="12.5" x14ac:dyDescent="0.25"/>
  <cols>
    <col min="1" max="1" width="2.453125" customWidth="1"/>
    <col min="2" max="2" width="40.36328125" bestFit="1" customWidth="1"/>
  </cols>
  <sheetData>
    <row r="1" spans="2:7" x14ac:dyDescent="0.25">
      <c r="B1" s="80"/>
      <c r="C1" s="80"/>
      <c r="D1" s="80"/>
    </row>
    <row r="2" spans="2:7" ht="13" x14ac:dyDescent="0.3">
      <c r="B2" s="88" t="s">
        <v>42</v>
      </c>
      <c r="C2" s="89"/>
      <c r="D2" s="89"/>
    </row>
    <row r="3" spans="2:7" ht="13" x14ac:dyDescent="0.3">
      <c r="B3" s="110" t="str">
        <f>'r.Table A1'!A1</f>
        <v xml:space="preserve"> </v>
      </c>
      <c r="C3" s="111" t="str">
        <f>'r.Table A1'!B1</f>
        <v>SEPM</v>
      </c>
      <c r="D3" s="111" t="str">
        <f>'r.Table A1'!C1</f>
        <v>SIPM</v>
      </c>
    </row>
    <row r="4" spans="2:7" ht="13" x14ac:dyDescent="0.3">
      <c r="B4" s="112" t="s">
        <v>7</v>
      </c>
      <c r="C4" s="113"/>
      <c r="D4" s="113"/>
    </row>
    <row r="5" spans="2:7" x14ac:dyDescent="0.25">
      <c r="B5" s="104" t="str">
        <f>'r.Table A1'!A2</f>
        <v>Gross Expenditure or Gross Adjusted Income</v>
      </c>
      <c r="C5" s="114">
        <f>'r.Table A1'!B2</f>
        <v>16888.208310249305</v>
      </c>
      <c r="D5" s="114">
        <f>'r.Table A1'!C2</f>
        <v>11101.195219123507</v>
      </c>
    </row>
    <row r="6" spans="2:7" x14ac:dyDescent="0.25">
      <c r="B6" s="104" t="str">
        <f>'r.Table A1'!A3</f>
        <v>Net Expenditure or Net Adjusted Income</v>
      </c>
      <c r="C6" s="114">
        <f>'r.Table A1'!B3</f>
        <v>13469.450199203187</v>
      </c>
      <c r="D6" s="114">
        <f>'r.Table A1'!C3</f>
        <v>8649.610803324098</v>
      </c>
    </row>
    <row r="7" spans="2:7" ht="13" x14ac:dyDescent="0.3">
      <c r="B7" s="95" t="s">
        <v>8</v>
      </c>
      <c r="C7" s="95"/>
      <c r="D7" s="95"/>
      <c r="E7" s="16"/>
      <c r="F7" s="16"/>
      <c r="G7" s="16"/>
    </row>
    <row r="8" spans="2:7" ht="13" x14ac:dyDescent="0.3">
      <c r="B8" s="115" t="s">
        <v>4</v>
      </c>
      <c r="C8" s="97"/>
      <c r="D8" s="97"/>
      <c r="E8" s="16"/>
      <c r="F8" s="16"/>
      <c r="G8" s="16"/>
    </row>
    <row r="9" spans="2:7" x14ac:dyDescent="0.25">
      <c r="B9" s="99" t="str">
        <f>'r.Table A1'!A4</f>
        <v>MOOP</v>
      </c>
      <c r="C9" s="114">
        <f>'r.Table A1'!B4</f>
        <v>2679.9761354203815</v>
      </c>
      <c r="D9" s="114">
        <f>'r.Table A1'!C4</f>
        <v>3072.8128974204756</v>
      </c>
    </row>
    <row r="10" spans="2:7" x14ac:dyDescent="0.25">
      <c r="B10" s="99" t="str">
        <f>'r.Table A1'!A5</f>
        <v>Work Expenses + Childcare</v>
      </c>
      <c r="C10" s="114">
        <f>'r.Table A1'!B5</f>
        <v>1251.5126054741959</v>
      </c>
      <c r="D10" s="114">
        <f>'r.Table A1'!C5</f>
        <v>900.12508918584092</v>
      </c>
    </row>
    <row r="11" spans="2:7" x14ac:dyDescent="0.25">
      <c r="B11" s="99" t="str">
        <f>'r.Table A1'!A6</f>
        <v>Age</v>
      </c>
      <c r="C11" s="114">
        <f>'r.Table A1'!B6</f>
        <v>53.257345759202941</v>
      </c>
      <c r="D11" s="114">
        <f>'r.Table A1'!C6</f>
        <v>51.235103758335008</v>
      </c>
    </row>
    <row r="12" spans="2:7" x14ac:dyDescent="0.25">
      <c r="B12" s="99" t="str">
        <f>'r.Table A1'!A7</f>
        <v>Child Support</v>
      </c>
      <c r="C12" s="114">
        <f>'r.Table A1'!B7</f>
        <v>9.0174354337696609</v>
      </c>
      <c r="D12" s="114">
        <f>'r.Table A1'!C7</f>
        <v>83.160945932539661</v>
      </c>
    </row>
    <row r="13" spans="2:7" x14ac:dyDescent="0.25">
      <c r="B13" s="99" t="str">
        <f>'r.Table A1'!A8</f>
        <v>Total Adjustments</v>
      </c>
      <c r="C13" s="114">
        <f>'r.Table A1'!B8</f>
        <v>3940.5061763283438</v>
      </c>
      <c r="D13" s="114">
        <f>'r.Table A1'!C8</f>
        <v>4056.0989325388578</v>
      </c>
    </row>
    <row r="14" spans="2:7" ht="13" x14ac:dyDescent="0.3">
      <c r="B14" s="115" t="s">
        <v>5</v>
      </c>
      <c r="C14" s="114"/>
      <c r="D14" s="114"/>
    </row>
    <row r="15" spans="2:7" x14ac:dyDescent="0.25">
      <c r="B15" s="99" t="str">
        <f>'r.Table A1'!A9</f>
        <v>School Lunch Subsidy</v>
      </c>
      <c r="C15" s="114">
        <f>'r.Table A1'!B9</f>
        <v>187.57179305548576</v>
      </c>
      <c r="D15" s="114">
        <f>'r.Table A1'!C9</f>
        <v>150.80938446087902</v>
      </c>
    </row>
    <row r="16" spans="2:7" x14ac:dyDescent="0.25">
      <c r="B16" s="99" t="str">
        <f>'r.Table A1'!A10</f>
        <v>Energy Asst.</v>
      </c>
      <c r="C16" s="114">
        <f>'r.Table A1'!B10</f>
        <v>28.493127681881603</v>
      </c>
      <c r="D16" s="114">
        <f>'r.Table A1'!C10</f>
        <v>32.483929149385112</v>
      </c>
    </row>
    <row r="17" spans="2:4" x14ac:dyDescent="0.25">
      <c r="B17" s="99" t="str">
        <f>'r.Table A1'!A11</f>
        <v>WIC</v>
      </c>
      <c r="C17" s="114">
        <f>'r.Table A1'!B11</f>
        <v>42.89535857131925</v>
      </c>
      <c r="D17" s="114">
        <f>'r.Table A1'!C11</f>
        <v>31.194442898383901</v>
      </c>
    </row>
    <row r="18" spans="2:4" x14ac:dyDescent="0.25">
      <c r="B18" s="99" t="str">
        <f>'r.Table A1'!A12</f>
        <v>Housing Subsidy</v>
      </c>
      <c r="C18" s="114">
        <f>'r.Table A1'!B12</f>
        <v>601.40702343208261</v>
      </c>
      <c r="D18" s="114">
        <f>'r.Table A1'!C12</f>
        <v>648.01393972703443</v>
      </c>
    </row>
    <row r="19" spans="2:4" x14ac:dyDescent="0.25">
      <c r="B19" s="99" t="str">
        <f>'r.Table A1'!A13</f>
        <v>Total In-Kind</v>
      </c>
      <c r="C19" s="114">
        <f>'r.Table A1'!B13</f>
        <v>860.36730274077274</v>
      </c>
      <c r="D19" s="114">
        <f>'r.Table A1'!C13</f>
        <v>862.50169623568308</v>
      </c>
    </row>
    <row r="20" spans="2:4" ht="13" x14ac:dyDescent="0.3">
      <c r="B20" s="95" t="s">
        <v>3</v>
      </c>
      <c r="C20" s="95"/>
      <c r="D20" s="95"/>
    </row>
    <row r="21" spans="2:4" ht="13" x14ac:dyDescent="0.3">
      <c r="B21" s="115" t="s">
        <v>9</v>
      </c>
      <c r="C21" s="97"/>
      <c r="D21" s="97"/>
    </row>
    <row r="22" spans="2:4" x14ac:dyDescent="0.25">
      <c r="B22" s="99" t="str">
        <f>'r.Table A1'!A14</f>
        <v>Family Size</v>
      </c>
      <c r="C22" s="85">
        <f>'r.Table A1'!B14</f>
        <v>2.7047271349013156</v>
      </c>
      <c r="D22" s="85">
        <f>'r.Table A1'!C14</f>
        <v>1.9689298620956714</v>
      </c>
    </row>
    <row r="23" spans="2:4" x14ac:dyDescent="0.25">
      <c r="B23" s="99" t="str">
        <f>'r.Table A1'!A15</f>
        <v>Children</v>
      </c>
      <c r="C23" s="85">
        <f>'r.Table A1'!B15</f>
        <v>0.77022107142499363</v>
      </c>
      <c r="D23" s="85">
        <f>'r.Table A1'!C15</f>
        <v>0.45760099465040899</v>
      </c>
    </row>
    <row r="24" spans="2:4" x14ac:dyDescent="0.25">
      <c r="B24" s="99" t="str">
        <f>'r.Table A1'!A16</f>
        <v>Adults</v>
      </c>
      <c r="C24" s="85">
        <f>'r.Table A1'!B16</f>
        <v>1.9347927803949405</v>
      </c>
      <c r="D24" s="85">
        <f>'r.Table A1'!C16</f>
        <v>1.511328867445263</v>
      </c>
    </row>
    <row r="25" spans="2:4" x14ac:dyDescent="0.25">
      <c r="B25" s="99" t="str">
        <f>'r.Table A1'!A17</f>
        <v>Presence of Elderly</v>
      </c>
      <c r="C25" s="85">
        <f>'r.Table A1'!B17</f>
        <v>0.33361120981785358</v>
      </c>
      <c r="D25" s="85">
        <f>'r.Table A1'!C17</f>
        <v>0.30547171514470051</v>
      </c>
    </row>
    <row r="26" spans="2:4" x14ac:dyDescent="0.25">
      <c r="B26" s="99" t="str">
        <f>'r.Table A1'!A18</f>
        <v>Own w/ Mortgage</v>
      </c>
      <c r="C26" s="85">
        <f>'r.Table A1'!B18</f>
        <v>0.11119218483262104</v>
      </c>
      <c r="D26" s="85">
        <f>'r.Table A1'!C18</f>
        <v>0.15999829448121058</v>
      </c>
    </row>
    <row r="27" spans="2:4" x14ac:dyDescent="0.25">
      <c r="B27" s="99" t="str">
        <f>'r.Table A1'!A19</f>
        <v>Own w/o Mortgage</v>
      </c>
      <c r="C27" s="85">
        <f>'r.Table A1'!B19</f>
        <v>0.32441532341890489</v>
      </c>
      <c r="D27" s="85">
        <f>'r.Table A1'!C19</f>
        <v>0.26638303392020374</v>
      </c>
    </row>
    <row r="28" spans="2:4" x14ac:dyDescent="0.25">
      <c r="B28" s="99" t="str">
        <f>'r.Table A1'!A20</f>
        <v>Renters</v>
      </c>
      <c r="C28" s="85">
        <f>'r.Table A1'!B20</f>
        <v>0.56439249174847406</v>
      </c>
      <c r="D28" s="85">
        <f>'r.Table A1'!C20</f>
        <v>0.5736186715985877</v>
      </c>
    </row>
    <row r="29" spans="2:4" ht="13" x14ac:dyDescent="0.3">
      <c r="B29" s="115" t="s">
        <v>10</v>
      </c>
      <c r="C29" s="85"/>
      <c r="D29" s="85"/>
    </row>
    <row r="30" spans="2:4" x14ac:dyDescent="0.25">
      <c r="B30" s="99" t="str">
        <f>'r.Table A1'!A21</f>
        <v>&lt; High School</v>
      </c>
      <c r="C30" s="85">
        <f>'r.Table A1'!B21</f>
        <v>0.26948868311506158</v>
      </c>
      <c r="D30" s="85">
        <f>'r.Table A1'!C21</f>
        <v>0.21487308020507562</v>
      </c>
    </row>
    <row r="31" spans="2:4" x14ac:dyDescent="0.25">
      <c r="B31" s="99" t="str">
        <f>'r.Table A1'!A22</f>
        <v>High School</v>
      </c>
      <c r="C31" s="85">
        <f>'r.Table A1'!B22</f>
        <v>0.54061099877512009</v>
      </c>
      <c r="D31" s="85">
        <f>'r.Table A1'!C22</f>
        <v>0.5212231477444802</v>
      </c>
    </row>
    <row r="32" spans="2:4" x14ac:dyDescent="0.25">
      <c r="B32" s="99" t="str">
        <f>'r.Table A1'!A23</f>
        <v>AS, BA, or More</v>
      </c>
      <c r="C32" s="85">
        <f>'r.Table A1'!B23</f>
        <v>0.18990031810981833</v>
      </c>
      <c r="D32" s="85">
        <f>'r.Table A1'!C23</f>
        <v>0.26390377205044402</v>
      </c>
    </row>
    <row r="33" spans="2:5" ht="13" x14ac:dyDescent="0.3">
      <c r="B33" s="115" t="s">
        <v>11</v>
      </c>
      <c r="C33" s="85"/>
      <c r="D33" s="85"/>
    </row>
    <row r="34" spans="2:5" x14ac:dyDescent="0.25">
      <c r="B34" s="99" t="str">
        <f>'r.Table A1'!A24</f>
        <v>White</v>
      </c>
      <c r="C34" s="85">
        <f>'r.Table A1'!B24</f>
        <v>0.51013674088202687</v>
      </c>
      <c r="D34" s="85">
        <f>'r.Table A1'!C24</f>
        <v>0.49357716906607241</v>
      </c>
    </row>
    <row r="35" spans="2:5" x14ac:dyDescent="0.25">
      <c r="B35" s="99" t="str">
        <f>'r.Table A1'!A25</f>
        <v>Black</v>
      </c>
      <c r="C35" s="85">
        <f>'r.Table A1'!B25</f>
        <v>0.18635220005478575</v>
      </c>
      <c r="D35" s="85">
        <f>'r.Table A1'!C25</f>
        <v>0.19366762149821998</v>
      </c>
    </row>
    <row r="36" spans="2:5" x14ac:dyDescent="0.25">
      <c r="B36" s="99" t="str">
        <f>'r.Table A1'!A26</f>
        <v>Hispanic</v>
      </c>
      <c r="C36" s="85">
        <f>'r.Table A1'!B26</f>
        <v>0.23134294968265137</v>
      </c>
      <c r="D36" s="85">
        <f>'r.Table A1'!C26</f>
        <v>0.22137848100313337</v>
      </c>
    </row>
    <row r="37" spans="2:5" x14ac:dyDescent="0.25">
      <c r="B37" s="116" t="str">
        <f>'r.Table A1'!A27</f>
        <v>Other Race</v>
      </c>
      <c r="C37" s="117">
        <f>'r.Table A1'!B27</f>
        <v>7.2168109380536027E-2</v>
      </c>
      <c r="D37" s="117">
        <f>'r.Table A1'!C27</f>
        <v>9.1376728432576979E-2</v>
      </c>
      <c r="E37" s="13"/>
    </row>
    <row r="38" spans="2:5" ht="68.5" customHeight="1" x14ac:dyDescent="0.25">
      <c r="B38" s="101" t="s">
        <v>40</v>
      </c>
      <c r="C38" s="101"/>
      <c r="D38" s="101"/>
      <c r="E38" s="18"/>
    </row>
  </sheetData>
  <mergeCells count="3">
    <mergeCell ref="B7:D7"/>
    <mergeCell ref="B20:D20"/>
    <mergeCell ref="B38:D38"/>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93F5E-7B8F-45BF-AE2D-2A7A1AFDFF9C}">
  <dimension ref="B2:H27"/>
  <sheetViews>
    <sheetView showGridLines="0" workbookViewId="0">
      <selection activeCell="H15" sqref="H15"/>
    </sheetView>
  </sheetViews>
  <sheetFormatPr defaultColWidth="8.81640625" defaultRowHeight="12.5" x14ac:dyDescent="0.25"/>
  <cols>
    <col min="1" max="1" width="2.6328125" style="31" customWidth="1"/>
    <col min="2" max="2" width="32" style="31" bestFit="1" customWidth="1"/>
    <col min="3" max="16384" width="8.81640625" style="31"/>
  </cols>
  <sheetData>
    <row r="2" spans="2:8" ht="13" x14ac:dyDescent="0.3">
      <c r="B2" s="29" t="s">
        <v>63</v>
      </c>
      <c r="C2" s="30"/>
      <c r="D2" s="30"/>
      <c r="E2" s="30"/>
      <c r="F2" s="30"/>
      <c r="G2" s="30"/>
      <c r="H2" s="30"/>
    </row>
    <row r="3" spans="2:8" ht="13" x14ac:dyDescent="0.3">
      <c r="C3" s="77" t="s">
        <v>29</v>
      </c>
      <c r="D3" s="77"/>
      <c r="E3" s="77" t="s">
        <v>22</v>
      </c>
      <c r="F3" s="77"/>
      <c r="G3" s="77" t="s">
        <v>27</v>
      </c>
      <c r="H3" s="77"/>
    </row>
    <row r="4" spans="2:8" x14ac:dyDescent="0.25">
      <c r="B4" s="32"/>
      <c r="C4" s="33" t="s">
        <v>23</v>
      </c>
      <c r="D4" s="33" t="s">
        <v>24</v>
      </c>
      <c r="E4" s="33" t="s">
        <v>23</v>
      </c>
      <c r="F4" s="33" t="s">
        <v>24</v>
      </c>
      <c r="G4" s="33" t="s">
        <v>23</v>
      </c>
      <c r="H4" s="33" t="s">
        <v>24</v>
      </c>
    </row>
    <row r="5" spans="2:8" ht="13" x14ac:dyDescent="0.3">
      <c r="B5" s="34" t="s">
        <v>30</v>
      </c>
      <c r="C5" s="35">
        <v>0.14505599999999999</v>
      </c>
      <c r="D5" s="35">
        <v>0.1204559</v>
      </c>
      <c r="E5" s="35">
        <v>0.18028640000000001</v>
      </c>
      <c r="F5" s="35">
        <v>0.1200793</v>
      </c>
      <c r="G5" s="35">
        <v>0.1680606</v>
      </c>
      <c r="H5" s="35">
        <v>0.15649080000000001</v>
      </c>
    </row>
    <row r="6" spans="2:8" ht="13" x14ac:dyDescent="0.3">
      <c r="B6" s="34" t="s">
        <v>31</v>
      </c>
      <c r="C6" s="35"/>
      <c r="D6" s="35"/>
      <c r="E6" s="35"/>
      <c r="F6" s="35"/>
      <c r="G6" s="35"/>
      <c r="H6" s="35"/>
    </row>
    <row r="7" spans="2:8" x14ac:dyDescent="0.25">
      <c r="B7" s="36" t="s">
        <v>48</v>
      </c>
      <c r="C7" s="35">
        <v>0.16271289999999999</v>
      </c>
      <c r="D7" s="35">
        <v>0.1355442</v>
      </c>
      <c r="E7" s="35">
        <v>0.21837880000000001</v>
      </c>
      <c r="F7" s="35">
        <v>0.15628449999999999</v>
      </c>
      <c r="G7" s="35">
        <v>0.16930310000000001</v>
      </c>
      <c r="H7" s="35">
        <v>0.15731619999999999</v>
      </c>
    </row>
    <row r="8" spans="2:8" x14ac:dyDescent="0.25">
      <c r="B8" s="36" t="s">
        <v>49</v>
      </c>
      <c r="C8" s="35">
        <v>0.1672363</v>
      </c>
      <c r="D8" s="35">
        <v>0.14428250000000001</v>
      </c>
      <c r="E8" s="35">
        <v>0.2228512</v>
      </c>
      <c r="F8" s="35">
        <v>0.16477130000000001</v>
      </c>
      <c r="G8" s="35">
        <v>0.17277899999999999</v>
      </c>
      <c r="H8" s="35">
        <v>0.16405020000000001</v>
      </c>
    </row>
    <row r="9" spans="2:8" x14ac:dyDescent="0.25">
      <c r="B9" s="36" t="s">
        <v>32</v>
      </c>
      <c r="C9" s="35">
        <v>0.16750660000000001</v>
      </c>
      <c r="D9" s="35">
        <v>0.1456742</v>
      </c>
      <c r="E9" s="35">
        <v>0.2234023</v>
      </c>
      <c r="F9" s="35">
        <v>0.1677679</v>
      </c>
      <c r="G9" s="35">
        <v>0.17277899999999999</v>
      </c>
      <c r="H9" s="35">
        <v>0.1644032</v>
      </c>
    </row>
    <row r="10" spans="2:8" x14ac:dyDescent="0.25">
      <c r="B10" s="36" t="s">
        <v>33</v>
      </c>
      <c r="C10" s="35">
        <v>0.17331969999999999</v>
      </c>
      <c r="D10" s="35">
        <v>0.15180289999999999</v>
      </c>
      <c r="E10" s="35">
        <v>0.23299429999999999</v>
      </c>
      <c r="F10" s="35">
        <v>0.17959810000000001</v>
      </c>
      <c r="G10" s="35">
        <v>0.1746221</v>
      </c>
      <c r="H10" s="35">
        <v>0.16774939999999999</v>
      </c>
    </row>
    <row r="11" spans="2:8" x14ac:dyDescent="0.25">
      <c r="B11" s="36" t="s">
        <v>34</v>
      </c>
      <c r="C11" s="35">
        <v>0.17855589999999999</v>
      </c>
      <c r="D11" s="35">
        <v>0.15946689999999999</v>
      </c>
      <c r="E11" s="35">
        <v>0.2410988</v>
      </c>
      <c r="F11" s="35">
        <v>0.19283359999999999</v>
      </c>
      <c r="G11" s="35">
        <v>0.17794409999999999</v>
      </c>
      <c r="H11" s="35">
        <v>0.1735894</v>
      </c>
    </row>
    <row r="12" spans="2:8" ht="13" x14ac:dyDescent="0.3">
      <c r="B12" s="37" t="s">
        <v>13</v>
      </c>
      <c r="C12" s="38">
        <v>16032</v>
      </c>
      <c r="D12" s="38">
        <v>63092</v>
      </c>
      <c r="E12" s="38">
        <v>4529</v>
      </c>
      <c r="F12" s="38">
        <v>21250</v>
      </c>
      <c r="G12" s="38">
        <v>4666</v>
      </c>
      <c r="H12" s="38">
        <v>16031</v>
      </c>
    </row>
    <row r="13" spans="2:8" ht="43.25" customHeight="1" x14ac:dyDescent="0.25">
      <c r="B13" s="78" t="s">
        <v>35</v>
      </c>
      <c r="C13" s="78"/>
      <c r="D13" s="78"/>
      <c r="E13" s="78"/>
      <c r="F13" s="78"/>
      <c r="G13" s="78"/>
      <c r="H13" s="78"/>
    </row>
    <row r="22" spans="3:8" ht="15.5" x14ac:dyDescent="0.35">
      <c r="C22" s="19"/>
      <c r="D22" s="19"/>
      <c r="E22" s="19"/>
      <c r="F22" s="19"/>
      <c r="G22" s="19"/>
      <c r="H22" s="19"/>
    </row>
    <row r="23" spans="3:8" ht="15.5" x14ac:dyDescent="0.35">
      <c r="C23" s="19"/>
      <c r="D23" s="19"/>
      <c r="E23" s="19"/>
      <c r="F23" s="19"/>
      <c r="G23" s="19"/>
      <c r="H23" s="19"/>
    </row>
    <row r="24" spans="3:8" ht="15.5" x14ac:dyDescent="0.35">
      <c r="C24" s="19"/>
      <c r="D24" s="19"/>
      <c r="E24" s="19"/>
      <c r="F24" s="19"/>
      <c r="G24" s="19"/>
      <c r="H24" s="19"/>
    </row>
    <row r="25" spans="3:8" ht="15.5" x14ac:dyDescent="0.35">
      <c r="C25" s="19"/>
      <c r="D25" s="19"/>
      <c r="E25" s="19"/>
      <c r="F25" s="19"/>
      <c r="G25" s="19"/>
      <c r="H25" s="19"/>
    </row>
    <row r="26" spans="3:8" ht="15.5" x14ac:dyDescent="0.35">
      <c r="C26" s="19"/>
      <c r="D26" s="19"/>
      <c r="E26" s="19"/>
      <c r="F26" s="19"/>
      <c r="G26" s="19"/>
      <c r="H26" s="19"/>
    </row>
    <row r="27" spans="3:8" ht="15.5" x14ac:dyDescent="0.35">
      <c r="C27" s="19"/>
      <c r="D27" s="19"/>
      <c r="E27" s="19"/>
      <c r="F27" s="19"/>
      <c r="G27" s="19"/>
      <c r="H27" s="19"/>
    </row>
  </sheetData>
  <mergeCells count="4">
    <mergeCell ref="C3:D3"/>
    <mergeCell ref="E3:F3"/>
    <mergeCell ref="G3:H3"/>
    <mergeCell ref="B13:H1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DAD8F-88D3-4448-8CB8-658508709F88}">
  <dimension ref="A1:D18"/>
  <sheetViews>
    <sheetView showGridLines="0" workbookViewId="0">
      <selection activeCell="A3" sqref="A3:C16"/>
    </sheetView>
  </sheetViews>
  <sheetFormatPr defaultColWidth="10.90625" defaultRowHeight="12.5" x14ac:dyDescent="0.25"/>
  <cols>
    <col min="1" max="1" width="30" customWidth="1"/>
    <col min="6" max="7" width="32.81640625" customWidth="1"/>
  </cols>
  <sheetData>
    <row r="1" spans="1:4" ht="13" x14ac:dyDescent="0.3">
      <c r="A1" s="47" t="s">
        <v>61</v>
      </c>
    </row>
    <row r="2" spans="1:4" ht="13.5" thickBot="1" x14ac:dyDescent="0.35">
      <c r="A2" s="44" t="s">
        <v>56</v>
      </c>
      <c r="B2" s="45"/>
      <c r="D2" s="46"/>
    </row>
    <row r="3" spans="1:4" x14ac:dyDescent="0.25">
      <c r="A3" s="80"/>
      <c r="B3" s="81" t="s">
        <v>14</v>
      </c>
      <c r="C3" s="80"/>
    </row>
    <row r="4" spans="1:4" ht="13" x14ac:dyDescent="0.3">
      <c r="A4" s="82" t="s">
        <v>55</v>
      </c>
      <c r="B4" s="80"/>
      <c r="C4" s="80"/>
    </row>
    <row r="5" spans="1:4" x14ac:dyDescent="0.25">
      <c r="A5" s="83" t="s">
        <v>57</v>
      </c>
      <c r="B5" s="84">
        <f>'r.AVeh'!B4</f>
        <v>225.26506911366678</v>
      </c>
      <c r="C5" s="80"/>
    </row>
    <row r="6" spans="1:4" x14ac:dyDescent="0.25">
      <c r="A6" s="83" t="s">
        <v>58</v>
      </c>
      <c r="B6" s="84">
        <f>'r.AVeh'!B5</f>
        <v>2904.8910937517735</v>
      </c>
      <c r="C6" s="80"/>
    </row>
    <row r="7" spans="1:4" x14ac:dyDescent="0.25">
      <c r="A7" s="83" t="s">
        <v>59</v>
      </c>
      <c r="B7" s="84">
        <f>'r.AVeh'!B6</f>
        <v>272.56384630711591</v>
      </c>
      <c r="C7" s="80"/>
    </row>
    <row r="8" spans="1:4" x14ac:dyDescent="0.25">
      <c r="A8" s="83" t="s">
        <v>60</v>
      </c>
      <c r="B8" s="84">
        <f>'r.AVeh'!B7</f>
        <v>3514.8294084456957</v>
      </c>
      <c r="C8" s="80"/>
    </row>
    <row r="9" spans="1:4" x14ac:dyDescent="0.25">
      <c r="A9" s="81" t="s">
        <v>50</v>
      </c>
      <c r="B9" s="85">
        <f>'r.AVeh'!B8</f>
        <v>7.754682080791149E-2</v>
      </c>
      <c r="C9" s="80"/>
    </row>
    <row r="10" spans="1:4" x14ac:dyDescent="0.25">
      <c r="A10" s="81" t="s">
        <v>36</v>
      </c>
      <c r="B10" s="80">
        <f>'r.AVeh'!B9</f>
        <v>12861</v>
      </c>
      <c r="C10" s="80"/>
    </row>
    <row r="11" spans="1:4" x14ac:dyDescent="0.25">
      <c r="A11" s="80"/>
      <c r="B11" s="80"/>
      <c r="C11" s="80"/>
    </row>
    <row r="12" spans="1:4" ht="13" x14ac:dyDescent="0.3">
      <c r="A12" s="82" t="s">
        <v>2</v>
      </c>
      <c r="B12" s="80"/>
      <c r="C12" s="80"/>
    </row>
    <row r="13" spans="1:4" x14ac:dyDescent="0.25">
      <c r="A13" s="83" t="s">
        <v>51</v>
      </c>
      <c r="B13" s="85">
        <f>'r.AVeh'!B17</f>
        <v>0.13267557364044394</v>
      </c>
      <c r="C13" s="80"/>
    </row>
    <row r="14" spans="1:4" x14ac:dyDescent="0.25">
      <c r="A14" s="83" t="s">
        <v>53</v>
      </c>
      <c r="B14" s="85">
        <f>'r.AVeh'!B18</f>
        <v>0.13415033321072603</v>
      </c>
      <c r="C14" s="80"/>
    </row>
    <row r="15" spans="1:4" x14ac:dyDescent="0.25">
      <c r="A15" s="83" t="s">
        <v>52</v>
      </c>
      <c r="B15" s="85">
        <f>'r.AVeh'!B19</f>
        <v>0.14336651967927289</v>
      </c>
      <c r="C15" s="80"/>
    </row>
    <row r="16" spans="1:4" x14ac:dyDescent="0.25">
      <c r="A16" s="86" t="s">
        <v>54</v>
      </c>
      <c r="B16" s="87">
        <f>'r.AVeh'!B20</f>
        <v>62867</v>
      </c>
      <c r="C16" s="80"/>
    </row>
    <row r="17" spans="1:2" ht="84" customHeight="1" x14ac:dyDescent="0.25">
      <c r="A17" s="79" t="s">
        <v>62</v>
      </c>
      <c r="B17" s="79"/>
    </row>
    <row r="18" spans="1:2" x14ac:dyDescent="0.25">
      <c r="A18" s="43"/>
    </row>
  </sheetData>
  <mergeCells count="1">
    <mergeCell ref="A17:B17"/>
  </mergeCells>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734F1-37A4-4FEA-A2F5-2FA0659E7DB2}">
  <sheetPr>
    <tabColor rgb="FFFF0000"/>
  </sheetPr>
  <dimension ref="A1"/>
  <sheetViews>
    <sheetView showGridLines="0" workbookViewId="0"/>
  </sheetViews>
  <sheetFormatPr defaultColWidth="8.81640625" defaultRowHeight="12.5" x14ac:dyDescent="0.25"/>
  <sheetData/>
  <pageMargins left="0.7" right="0.7" top="0.75" bottom="0.75" header="0.3" footer="0.3"/>
  <pageSetup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FA38B-F7FB-4AE1-9A43-AC711DFA183C}">
  <dimension ref="B2:G13"/>
  <sheetViews>
    <sheetView showGridLines="0" workbookViewId="0">
      <selection activeCell="F16" sqref="F16"/>
    </sheetView>
  </sheetViews>
  <sheetFormatPr defaultColWidth="8.81640625" defaultRowHeight="12.5" x14ac:dyDescent="0.25"/>
  <cols>
    <col min="1" max="1" width="2.453125" customWidth="1"/>
    <col min="2" max="2" width="11.81640625" bestFit="1" customWidth="1"/>
    <col min="3" max="3" width="29.453125" bestFit="1" customWidth="1"/>
  </cols>
  <sheetData>
    <row r="2" spans="2:7" ht="13" x14ac:dyDescent="0.3">
      <c r="B2" s="5" t="s">
        <v>64</v>
      </c>
      <c r="C2" s="6"/>
      <c r="D2" s="6"/>
      <c r="E2" s="6"/>
    </row>
    <row r="3" spans="2:7" ht="13" x14ac:dyDescent="0.3">
      <c r="B3" s="9" t="str">
        <f>'r.Table 2'!A1</f>
        <v xml:space="preserve"> </v>
      </c>
      <c r="C3" s="9" t="str">
        <f>'r.Table 2'!B1</f>
        <v>SEPM Gross</v>
      </c>
      <c r="D3" s="9" t="str">
        <f>'r.Table 2'!C1</f>
        <v>SEPM Net</v>
      </c>
      <c r="E3" s="9" t="str">
        <f>'r.Table 2'!D1</f>
        <v>SIPM Gross</v>
      </c>
    </row>
    <row r="4" spans="2:7" ht="13" x14ac:dyDescent="0.3">
      <c r="B4" s="75" t="str">
        <f>_xlfn.CONCAT('r.Table 2'!A2," Resource &lt; 0.5 Threshold")</f>
        <v>Owner w/ Mortgage Resource &lt; 0.5 Threshold</v>
      </c>
      <c r="C4" s="75"/>
      <c r="D4" s="75"/>
      <c r="E4" s="75"/>
    </row>
    <row r="5" spans="2:7" x14ac:dyDescent="0.25">
      <c r="C5">
        <f>'r.Table 2'!B2</f>
        <v>2.735641827571306E-2</v>
      </c>
      <c r="D5" s="14">
        <f>'r.Table X2'!C2</f>
        <v>9.1359790636866139E-3</v>
      </c>
      <c r="E5" s="14">
        <f>'r.Table X2'!D2</f>
        <v>3.7715908904862656E-2</v>
      </c>
    </row>
    <row r="6" spans="2:7" x14ac:dyDescent="0.25">
      <c r="C6">
        <f>'r.Table 2'!B3</f>
        <v>8.2291470331009878E-2</v>
      </c>
      <c r="D6" s="14">
        <f>'r.Table X2'!C3</f>
        <v>1.1196695226080805E-2</v>
      </c>
      <c r="E6" s="14">
        <f>'r.Table X2'!D3</f>
        <v>4.3966964590138019E-2</v>
      </c>
    </row>
    <row r="7" spans="2:7" ht="13" x14ac:dyDescent="0.3">
      <c r="B7" s="8" t="str">
        <f>_xlfn.CONCAT('r.Table 2'!A4, " Resource &lt; Threshold")</f>
        <v>Renter Resource &lt; Threshold</v>
      </c>
      <c r="C7" s="10"/>
      <c r="D7" s="11"/>
      <c r="E7" s="11"/>
    </row>
    <row r="8" spans="2:7" x14ac:dyDescent="0.25">
      <c r="C8">
        <f>'r.Table 2'!B4</f>
        <v>0.17067979797489025</v>
      </c>
      <c r="D8" s="14">
        <f>'r.Table X2'!C4</f>
        <v>8.8811289528313797E-2</v>
      </c>
      <c r="E8" s="14">
        <f>'r.Table X2'!D4</f>
        <v>9.5973825387555403E-2</v>
      </c>
    </row>
    <row r="9" spans="2:7" x14ac:dyDescent="0.25">
      <c r="C9">
        <f>'r.Table 2'!B5</f>
        <v>0.14074745114165552</v>
      </c>
      <c r="D9" s="14">
        <f>'r.Table X2'!C5</f>
        <v>0.13267557364044394</v>
      </c>
      <c r="E9" s="14">
        <f>'r.Table X2'!D5</f>
        <v>0.1299674484560201</v>
      </c>
    </row>
    <row r="10" spans="2:7" ht="13" x14ac:dyDescent="0.3">
      <c r="B10" s="72" t="str">
        <f>_xlfn.CONCAT('r.Table 2'!A6," Resource &lt; 1.5 Threshold")</f>
        <v>Married Resource &lt; 1.5 Threshold</v>
      </c>
      <c r="C10" s="72"/>
      <c r="D10" s="72"/>
      <c r="E10" s="72"/>
    </row>
    <row r="11" spans="2:7" x14ac:dyDescent="0.25">
      <c r="C11">
        <f>'r.Table 2'!B6</f>
        <v>5.9018623115816043E-2</v>
      </c>
      <c r="D11" s="14">
        <f>'r.Table X2'!C6</f>
        <v>0.2437820402778661</v>
      </c>
      <c r="E11" s="14">
        <f>'r.Table X2'!D6</f>
        <v>0.20183609018827961</v>
      </c>
      <c r="F11" s="13"/>
      <c r="G11" s="13"/>
    </row>
    <row r="12" spans="2:7" x14ac:dyDescent="0.25">
      <c r="B12" s="4"/>
      <c r="C12" s="4">
        <f>'r.Table 2'!B7</f>
        <v>6.902967318440982E-2</v>
      </c>
      <c r="D12" s="14">
        <f>'r.Table X2'!C7</f>
        <v>0.32687340668881842</v>
      </c>
      <c r="E12" s="14">
        <f>'r.Table X2'!D7</f>
        <v>0.27319820078460089</v>
      </c>
      <c r="F12" s="13"/>
      <c r="G12" s="13"/>
    </row>
    <row r="13" spans="2:7" ht="67" customHeight="1" x14ac:dyDescent="0.25">
      <c r="B13" s="73" t="s">
        <v>38</v>
      </c>
      <c r="C13" s="73"/>
      <c r="D13" s="73"/>
      <c r="E13" s="73"/>
      <c r="F13" s="12"/>
      <c r="G13" s="12"/>
    </row>
  </sheetData>
  <mergeCells count="3">
    <mergeCell ref="B4:E4"/>
    <mergeCell ref="B10:E10"/>
    <mergeCell ref="B13:E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OUTPUT&gt;</vt:lpstr>
      <vt:lpstr>Table 1</vt:lpstr>
      <vt:lpstr>new table 2 </vt:lpstr>
      <vt:lpstr>new table 3 </vt:lpstr>
      <vt:lpstr>Table A1</vt:lpstr>
      <vt:lpstr>Table A2</vt:lpstr>
      <vt:lpstr>Table A3</vt:lpstr>
      <vt:lpstr>LEGACY&gt;</vt:lpstr>
      <vt:lpstr>Table X2 Deep</vt:lpstr>
      <vt:lpstr>RAW&gt;</vt:lpstr>
      <vt:lpstr>r.Table 1</vt:lpstr>
      <vt:lpstr>r.Table 2</vt:lpstr>
      <vt:lpstr>r.Table A1</vt:lpstr>
      <vt:lpstr>r.Table 3</vt:lpstr>
      <vt:lpstr>r.Table T</vt:lpstr>
      <vt:lpstr>r.AVeh</vt:lpstr>
      <vt:lpstr>r.Table X2</vt:lpstr>
      <vt:lpstr>r.Table 3new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mzahn</dc:creator>
  <cp:lastModifiedBy>Haowen N Chen</cp:lastModifiedBy>
  <cp:lastPrinted>2022-05-08T14:58:42Z</cp:lastPrinted>
  <dcterms:created xsi:type="dcterms:W3CDTF">2001-05-01T17:45:06Z</dcterms:created>
  <dcterms:modified xsi:type="dcterms:W3CDTF">2022-12-14T03:16:19Z</dcterms:modified>
</cp:coreProperties>
</file>